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Clients\ASN\Docs livrés\2024 OA Radon Autoévaluation &amp; FAQ\"/>
    </mc:Choice>
  </mc:AlternateContent>
  <xr:revisionPtr revIDLastSave="0" documentId="8_{A7CE602E-5AE1-4290-94D0-0F2C15F92B00}" xr6:coauthVersionLast="47" xr6:coauthVersionMax="47" xr10:uidLastSave="{00000000-0000-0000-0000-000000000000}"/>
  <bookViews>
    <workbookView xWindow="-120" yWindow="-120" windowWidth="24240" windowHeight="13290" tabRatio="500" xr2:uid="{00000000-000D-0000-FFFF-FFFF00000000}"/>
  </bookViews>
  <sheets>
    <sheet name="Introduction" sheetId="1" r:id="rId1"/>
    <sheet name="1- Critères d'agrément" sheetId="8" r:id="rId2"/>
    <sheet name="2- Complétude des rapports" sheetId="4" r:id="rId3"/>
    <sheet name="Choix de réponse" sheetId="5" state="hidden" r:id="rId4"/>
  </sheets>
  <definedNames>
    <definedName name="Choix" localSheetId="1">'Choix de réponse'!$A$5:$A$9</definedName>
    <definedName name="_xlnm.Print_Area" localSheetId="1">'1- Critères d''agrément'!$A$1:$M$88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9" i="4" l="1"/>
  <c r="L78" i="4"/>
  <c r="L77" i="4"/>
  <c r="L76" i="4"/>
  <c r="L75" i="4"/>
  <c r="L74" i="4"/>
  <c r="K79" i="4"/>
  <c r="K78" i="4"/>
  <c r="K77" i="4"/>
  <c r="K76" i="4"/>
  <c r="K75" i="4"/>
  <c r="K74" i="4"/>
  <c r="L72" i="4"/>
  <c r="K72" i="4"/>
  <c r="L5" i="4"/>
  <c r="K5" i="4"/>
  <c r="L11" i="4"/>
  <c r="K11" i="4"/>
  <c r="L10" i="4"/>
  <c r="K10" i="4"/>
  <c r="L9" i="4"/>
  <c r="K9" i="4"/>
  <c r="L8" i="4"/>
  <c r="K8" i="4"/>
  <c r="L7" i="4"/>
  <c r="K7" i="4"/>
  <c r="J8" i="4"/>
  <c r="J75" i="4"/>
  <c r="T63" i="8"/>
  <c r="S63" i="8"/>
  <c r="R63" i="8"/>
  <c r="Q63" i="8"/>
  <c r="P63" i="8"/>
  <c r="T62" i="8"/>
  <c r="S62" i="8"/>
  <c r="R62" i="8"/>
  <c r="Q62" i="8"/>
  <c r="P62" i="8"/>
  <c r="T59" i="8"/>
  <c r="S59" i="8"/>
  <c r="Q59" i="8"/>
  <c r="R59" i="8"/>
  <c r="P59" i="8"/>
  <c r="T3" i="8"/>
  <c r="S3" i="8"/>
  <c r="R3" i="8"/>
  <c r="Q3" i="8"/>
  <c r="P3" i="8"/>
  <c r="P7" i="8"/>
  <c r="O63" i="8"/>
  <c r="O62" i="8"/>
  <c r="T27" i="8"/>
  <c r="S27" i="8"/>
  <c r="R27" i="8"/>
  <c r="Q27" i="8"/>
  <c r="P27" i="8"/>
  <c r="T26" i="8"/>
  <c r="S26" i="8"/>
  <c r="R26" i="8"/>
  <c r="Q26" i="8"/>
  <c r="P26" i="8"/>
  <c r="T23" i="8"/>
  <c r="S23" i="8"/>
  <c r="R23" i="8"/>
  <c r="Q23" i="8"/>
  <c r="P23" i="8"/>
  <c r="T17" i="8"/>
  <c r="S17" i="8"/>
  <c r="R17" i="8"/>
  <c r="Q17" i="8"/>
  <c r="P17" i="8"/>
  <c r="T16" i="8"/>
  <c r="S16" i="8"/>
  <c r="R16" i="8"/>
  <c r="Q16" i="8"/>
  <c r="P16" i="8"/>
  <c r="T15" i="8"/>
  <c r="S15" i="8"/>
  <c r="R15" i="8"/>
  <c r="Q15" i="8"/>
  <c r="P15" i="8"/>
  <c r="T14" i="8"/>
  <c r="S14" i="8"/>
  <c r="R14" i="8"/>
  <c r="Q14" i="8"/>
  <c r="P14" i="8"/>
  <c r="T13" i="8"/>
  <c r="S13" i="8"/>
  <c r="R13" i="8"/>
  <c r="Q13" i="8"/>
  <c r="P13" i="8"/>
  <c r="T12" i="8"/>
  <c r="S12" i="8"/>
  <c r="R12" i="8"/>
  <c r="Q12" i="8"/>
  <c r="P12" i="8"/>
  <c r="T11" i="8"/>
  <c r="S11" i="8"/>
  <c r="R11" i="8"/>
  <c r="Q11" i="8"/>
  <c r="P11" i="8"/>
  <c r="T10" i="8"/>
  <c r="S10" i="8"/>
  <c r="R10" i="8"/>
  <c r="Q10" i="8"/>
  <c r="P10" i="8"/>
  <c r="T7" i="8"/>
  <c r="S7" i="8"/>
  <c r="R7" i="8"/>
  <c r="Q7" i="8"/>
  <c r="J79" i="4"/>
  <c r="J78" i="4"/>
  <c r="J76" i="4"/>
  <c r="J74" i="4"/>
  <c r="L12" i="4"/>
  <c r="K12" i="4"/>
  <c r="J12" i="4"/>
  <c r="J11" i="4"/>
  <c r="J9" i="4"/>
  <c r="J7" i="4"/>
  <c r="O27" i="8"/>
  <c r="O26" i="8"/>
  <c r="O17" i="8"/>
  <c r="O16" i="8"/>
  <c r="O15" i="8"/>
  <c r="O14" i="8"/>
  <c r="O13" i="8"/>
  <c r="O12" i="8"/>
  <c r="O11" i="8"/>
  <c r="O10" i="8"/>
</calcChain>
</file>

<file path=xl/sharedStrings.xml><?xml version="1.0" encoding="utf-8"?>
<sst xmlns="http://schemas.openxmlformats.org/spreadsheetml/2006/main" count="429" uniqueCount="252">
  <si>
    <t xml:space="preserve">Identité de l'évaluateur : </t>
  </si>
  <si>
    <t>Thème</t>
  </si>
  <si>
    <t>Exigences</t>
  </si>
  <si>
    <t>Commentaires</t>
  </si>
  <si>
    <t>Impartialité et indépendance</t>
  </si>
  <si>
    <t>Non conforme</t>
  </si>
  <si>
    <t>Perfectible</t>
  </si>
  <si>
    <t>Méthodes de mesurage</t>
  </si>
  <si>
    <t>Adéquation des matériels</t>
  </si>
  <si>
    <t>Une vérification périodique, par un mesurage, de la concentration en radon dans le local de stockage des détecteurs est effectuée et les résultats de ces mesurages sont conservés.</t>
  </si>
  <si>
    <t>La transmission des résultats de mesurage obligatoire réalisés dans les ERP via le site https://www.demarches-simplifiees.fr/ est faite dans un délai d'un mois maximum après l'envoi du rapport au commanditaire.</t>
  </si>
  <si>
    <t>Agrément</t>
  </si>
  <si>
    <t>Inspection</t>
  </si>
  <si>
    <t>La valeur attribuée à chaque ERP correspond à la valeur la plus élevée de toutes les zones homogènes de tous les bâtiments.</t>
  </si>
  <si>
    <t>L'activité volumique attribuée aux zones homogènes prend bien en compte l'existence ou non de recoupement entre les résultats de mesure de tous les détecteurs de la zone homogène concernée, incertitudes comprises (en dehors de ceux inférieurs à la limite de détection).</t>
  </si>
  <si>
    <t>Les dispositions prises relatives à l'indépendance et à l'impartialité sont suivies et actualisées périodiquement.</t>
  </si>
  <si>
    <t>Le même type de détecteur est utilisé au sein d'un bâtiment.</t>
  </si>
  <si>
    <t>La sélection des zones homogènes à mesurer se fait en partant du niveau le plus bas occupé.</t>
  </si>
  <si>
    <t>Conforme</t>
  </si>
  <si>
    <t>Les résultats inférieurs à la limite de détection ne sont pas pris en compte dans l'exploitation des résultats.</t>
  </si>
  <si>
    <t>Les conclusions et les suites à donner sont établies pour chaque bâtiment.</t>
  </si>
  <si>
    <t>Qualité des interventions</t>
  </si>
  <si>
    <t>Non concerné</t>
  </si>
  <si>
    <t>Oui</t>
  </si>
  <si>
    <t>Non</t>
  </si>
  <si>
    <t xml:space="preserve">L'emplacement de chaque détecteur est choisi de sorte que les conditions de pose ne soient pas modifiées pendant le mesurage, pour une quelconque raison. </t>
  </si>
  <si>
    <t>Les conditions d'utilisation, de transport et de retour respectent les préconisations du fournisseur.</t>
  </si>
  <si>
    <t>La date d'échéance de l'agrément est suivie et les demandes et observations faites dans le courrier de notification de la décision d'agrément prises en compte.</t>
  </si>
  <si>
    <t xml:space="preserve">Les personnes qui réalisent les mesurages et qui valident les rapports ont suivi la formation requise (N1 et/ou N2) et obtenu leur certificat de réussite. </t>
  </si>
  <si>
    <t>Les investigations complémentaires sont réalisées tout au long de l'année, sans contrainte calendaire.</t>
  </si>
  <si>
    <t>Cartographie du bâtiment</t>
  </si>
  <si>
    <t>Les mesurages sont effectués après que le bâtiment ait été confiné pendant quelques heures.</t>
  </si>
  <si>
    <t>Des méthodes de mesure ponctuelle ou en continu sont utilisées.</t>
  </si>
  <si>
    <t>Identification des sources et des voies d'entrée</t>
  </si>
  <si>
    <t>Les techniques de mesure et le nombre de mesures sont appréciés en fonction de la situation rencontrée.</t>
  </si>
  <si>
    <t>Les mesures radiamétriques, lorsqu'elles sont utilisées, ne contribuent pas directement à la quantification des activités en radon.</t>
  </si>
  <si>
    <t>Identification des voies de transfert</t>
  </si>
  <si>
    <t>Les conditions de stockage, d'utilisation et de transport des appareils respectent les préconisations des fabricants.</t>
  </si>
  <si>
    <t>Les mesures en continu, lorsqu'elles sont utilisées, sont mises en œuvre pendant une période couvrant au moins une journée et une nuit d'occupation.</t>
  </si>
  <si>
    <t>Délais</t>
  </si>
  <si>
    <t>Le numéro d'agrément est mis à jour sur les modèles de rapport après le renouvellement.</t>
  </si>
  <si>
    <t>Les certificats de réussite de toutes les personnes qui ont réalisé ou réalisent les mesurages et valident les rapports d'intervention sont conservés et accessibles.</t>
  </si>
  <si>
    <t>En amont d'une prestation, les rapports d'intervention des dépistages antérieurs sont récupérés et analysés, et les données relatives au radon dans la zone géographique concernée sont recherchées.</t>
  </si>
  <si>
    <t>Les mesures ponctuelles et en continu sont faites selon les normes NF EN ISO 11 665-5 et 11665-6.</t>
  </si>
  <si>
    <t>Les investigations complémentaires menées sous agrément ne sont menées que dans les bâtiments présentant un dépassement d'un niveau d'action à la suite d'un mesurage de type dépistage initial.</t>
  </si>
  <si>
    <t>Les mesurages sont mis en œuvre dans tous les volumes simultanément ou dans un intervalle de temps court (quelques heures).</t>
  </si>
  <si>
    <t xml:space="preserve">Les méthodes de mesure utilisées pour les investigations complémentaires suivent les normes visées dans la décision n°2015-DC-0506 de l’ASN. </t>
  </si>
  <si>
    <t>Bonne pratique</t>
  </si>
  <si>
    <t>Annexe de la décision de l'ASN n° 2022-DC-0743, paragraphe relatif au contenu des rapports d'intervention N1</t>
  </si>
  <si>
    <t>Les textes réglementaires et les normes applicables sont connus et référencés.</t>
  </si>
  <si>
    <t xml:space="preserve">Un exemplaire de chaque texte réglementaire et norme applicable est accessible aux personnes qualifiées souhaitant s'y référer. </t>
  </si>
  <si>
    <t>Décision de l'ASN n° 2022-DC-0743, article 10</t>
  </si>
  <si>
    <t>Article R. 1333-36 du code de la santé publique, II, 4°
Décision de l'ASN n° 2022-DC-0743, article 3, 3°
Décision de l'ASN n° 2022-DC-0744</t>
  </si>
  <si>
    <t>Article R. 1333-36 du code de la santé publique, V
Décision n° 2022-DC-0745, article 1</t>
  </si>
  <si>
    <t>Les prestations effectuées dans le cadre d'un dépistage volontaire donnent lieu à l'établissement de rapports dont le contenu est adapté (références réglementaires, modèle d'affiche, etc.).</t>
  </si>
  <si>
    <t>Norme NF ISO 11665-8 de janvier 2013, § 5.4.3
Annexe de la décision de l'ASN n° 2022-DC-0743, paragraphe relatif au contenu des rapports d'intervention N1</t>
  </si>
  <si>
    <t>Les détecteurs sont implantés au moins deux mois entre le 15 septembre d’une année et le 30 avril de l'année suivante. Tout adaptation est  justifiée (période de chauffe différente, activité saisonnière, etc.) dans le rapport d'intervention concernée.</t>
  </si>
  <si>
    <t>Norme NF ISO 11665-8 de janvier 2013, § 5.5</t>
  </si>
  <si>
    <t>Articles R. 1333-34 et R. 1333-35 du code de la santé publique
Arrêté du 26 février 2019</t>
  </si>
  <si>
    <t>Article R. 1333-36 du code de la santé publique, IV</t>
  </si>
  <si>
    <t>Norme NF ISO 11665-8 de janvier 2013, § 8 et 9</t>
  </si>
  <si>
    <t>Norme NF ISO 11665-8 de janvier 2013, § 5.4.2</t>
  </si>
  <si>
    <t>Norme NF ISO 11665-8 de janvier 2013, § 5.3</t>
  </si>
  <si>
    <t>Norme NF ISO 11665-8 de janvier 2013, § 5.7</t>
  </si>
  <si>
    <t>Annexe de la décision de l'ASN n° 2022-DC-0743,  § relatif au contenu des rapports d'intervention N1</t>
  </si>
  <si>
    <t>Norme NF ISO 11665-8 de janvier 2013, § 6.1</t>
  </si>
  <si>
    <t>Article R. 1333-36 du code de la santé publique, II, 5°</t>
  </si>
  <si>
    <t>Norme NF ISO 11665-8 de janvier 2013, § 6.2.2</t>
  </si>
  <si>
    <t>Les résultats de la cartographie sont utilisés pour identifier les parties du bâtiment dans lesquelles il faut identifer les sources et voies d'entrée.</t>
  </si>
  <si>
    <t>Norme NF ISO 11665-8 de janvier 2013, § 6.2.3.1</t>
  </si>
  <si>
    <t>Norme NF ISO 11665-8 de janvier 2013, § 6.2.3.2</t>
  </si>
  <si>
    <t>Norme NF ISO 11665-8 de janvier 2013, § 6.2.3.3</t>
  </si>
  <si>
    <t>Norme NF ISO 11665-8 de janvier 2013, § 6.2.3.4</t>
  </si>
  <si>
    <t>Norme NF ISO 11665-8 de janvier 2013, § 6.2.3.5</t>
  </si>
  <si>
    <t>Norme NF ISO 11665-8 de janvier 2013, § 6.2.3.6</t>
  </si>
  <si>
    <t>Norme NF ISO 11665-8 de janvier 2013, § 6.2.4.1</t>
  </si>
  <si>
    <t>Norme NF ISO 11665-8 de janvier 2013, § 6.2.4.2</t>
  </si>
  <si>
    <t>Norme NF ISO 11665-8 de janvier 2013, § 6.2.4.4</t>
  </si>
  <si>
    <t>La durée des prélèvements ponctuels effectués est inférieure à une heure.</t>
  </si>
  <si>
    <t>Articles D. 1333-32 et R. 1333-33 du code de la santé publique
Instruction n° DGS/EA2/2021/17 du 15 janvier 2021, II-1, a) et b)</t>
  </si>
  <si>
    <t>Norme NF ISO 11665-8 de janvier 2013, § 5.4.4
Instruction n° DGS/EA2/2021/17 du 15 janvier 2021, II-2</t>
  </si>
  <si>
    <t>En cas d'utilisation saisonnière d'un bâtiment, la période de mesure est adaptée à la période d'occupation du bâtiment.</t>
  </si>
  <si>
    <t>Décision de l'ASN n° 2015-DC-0506, article 2
Norme NF ISO 11665-8 de janvier 2013, § 5.5</t>
  </si>
  <si>
    <t>Décision de l'ASN n° 2022-DC-0743, article 3, 1°</t>
  </si>
  <si>
    <t>Décision de l'ASN n° 2022-DC-0743, article 3, 2° et 4°
Norme NF ISO 11665-8 de janvier 2013 § 5.8</t>
  </si>
  <si>
    <t>Une organisation est prévue pour assurer la veille réglementaire et normative.</t>
  </si>
  <si>
    <t>Article R. 1333-30 du code de la santé publique
Décision de l'ASN n° 2022-DC-0743, article 3, 6°</t>
  </si>
  <si>
    <t>Décision de l'ASN n° 2022-DC-0743, article 3, 6°
Norme NF ISO 11665-8 de janvier 2013, § 5.5</t>
  </si>
  <si>
    <t xml:space="preserve">Décision de l'ASN n° 2022-DC-0743, article 3, 6°
Norme NF ISO 11665-1 d'octobre 2012, § 8.2 </t>
  </si>
  <si>
    <t>Annexe de la décision de l'ASN n° 2022-DC-0743, paragraphe relatif au contenu des rapports d'intervention N1
Norme NF ISO 11665-8 de janvier 2013,  § 5.1</t>
  </si>
  <si>
    <t>La pose et la dépose des détecteurs sont systématiquement effectuées par des personnes qualifiées N1.</t>
  </si>
  <si>
    <t>Décision de l'ASN n° 2022-DC-0745, article 3, 5° et 6°</t>
  </si>
  <si>
    <t>Décision de l'ASN n° 2022-DC-0743, article 3, 3° et article 5
Annexe de la décision de l'ASN n° 2022-DC-0743, paragraphe relatif au contenu du dossier de demande d'agrément</t>
  </si>
  <si>
    <t>Pour les prestations de dépistage au sein d'un même ERP répondant aux réglementations issues du code de la santé publique et du code du travail, deux rapports distincts sont établis.</t>
  </si>
  <si>
    <t>Décision de l'ASN n° 2022-DC-0743, article 2</t>
  </si>
  <si>
    <t>Norme NF ISO 11665-4 d'octobre 2012, § 6.3.2
Norme NF ISO 11665-8 de janvier 2013, § 5.4.4
Annexe de la décision de l'ASN n° 2022-DC-0743, paragraphe relatif au contenu des rapports d'intervention N1</t>
  </si>
  <si>
    <t>Norme NF ISO 11665-8 de janvier 2013, § 5.4.4</t>
  </si>
  <si>
    <t>Décision de l'ASN n° 2022-DC-0743, article 3, 5°
Annexe de la décision de l'ASN n° 2022-DC-0743,  § relatif au contenu des rapports d'intervention N1</t>
  </si>
  <si>
    <t>Annexe de la décision de l'ASN n° 2022-DC-0743, paragraphe relatif au contenu des rapports d'intervention N1
Instruction n° DGS/EA2/2021/17 du 15 janvier 2021, III, b)</t>
  </si>
  <si>
    <t>Norme NF ISO 11665-8 de janvier 2013, § 6.2.4.2 et 6.2.4.3</t>
  </si>
  <si>
    <t>Les mesures de l’énergie alpha potentielle volumique des descendants à vie courte du radon sont faites selon la norme NF EN ISO 11665-3.</t>
  </si>
  <si>
    <t>Décision de l'ASN n° 2022-DC-0745, article 3, 5°
Norme NF ISO 11665-5 d'octobre 2012,  § 8.3
Norme NF EN ISO 11665-6 d'octobre 2012, § 8.3</t>
  </si>
  <si>
    <t>Un inventaire du matériel (en propre ou non) utilisé pour les investigations est tenu à jour.</t>
  </si>
  <si>
    <t>La fréquence de suivi de l'état des appareils de mesure, de leur maintenance et de leur étalonnage est fixée en prenant notamment en compte les préconisations des fabricants et les résultats des derniers étalonnages et contrôles internes effectués sur les appareils.</t>
  </si>
  <si>
    <t>Tous les volumes du bâtiment sont généralement pris en compte (y compris les caves, débarras, etc.) pour réaliser une photographie des activités volumiques du radon dans le bâtiment à un instant donné. Dans de rares cas justifiés (sur la base des résultats du dépistage et des caractéristiques de la construction), la cartographie peut être limitée à certaines parties d'un bâtiment.</t>
  </si>
  <si>
    <t>[Prénom Nom]</t>
  </si>
  <si>
    <t>[Titre ou fonction]</t>
  </si>
  <si>
    <t>Niveau de 
conformité</t>
  </si>
  <si>
    <t>Référence réglementaire et/ou 
normative, autre référence</t>
  </si>
  <si>
    <t>O/N</t>
  </si>
  <si>
    <t>Référentiel réglementaire et normatif</t>
  </si>
  <si>
    <t>Décision de l'ASN n° 2022-DC-0743, articles 3 et 9</t>
  </si>
  <si>
    <t>Norme NF ISO 11665-8 de janvier 2013, § 3.1.4 et 5.4.2</t>
  </si>
  <si>
    <t>Norme NF ISO 11665-4 d'octobre 2012, annexe A, § A.5.1, g)</t>
  </si>
  <si>
    <t>Norme NF EN ISO 11 665-6 d'octobre 2012, § 6.3.3</t>
  </si>
  <si>
    <t>Norme NF ISO 11665-5 d'octobre 2012,  § 8.2
Norme NF EN ISO 11 665-6 d'octobre 2012, § 8.2</t>
  </si>
  <si>
    <t>Complétude N1</t>
  </si>
  <si>
    <t>Niveau de conformité</t>
  </si>
  <si>
    <r>
      <t xml:space="preserve">Vérification de la complétude des rapports
d'intervention N1 effectués </t>
    </r>
    <r>
      <rPr>
        <b/>
        <u/>
        <sz val="12"/>
        <color theme="3"/>
        <rFont val="Montserrat"/>
        <scheme val="major"/>
      </rPr>
      <t>sous agrément</t>
    </r>
  </si>
  <si>
    <t>Réponses pour liste déroulante
"Critères d'agrément"</t>
  </si>
  <si>
    <t>Inoccupation</t>
  </si>
  <si>
    <t xml:space="preserve">Conclusion </t>
  </si>
  <si>
    <t>Justification du choix des zones homogènes</t>
  </si>
  <si>
    <t>Résultats et interprétation</t>
  </si>
  <si>
    <t>Identification de l’ERP</t>
  </si>
  <si>
    <t>Période de réalisation des mesurages</t>
  </si>
  <si>
    <t xml:space="preserve">Identification de l’ERP </t>
  </si>
  <si>
    <t>Caractéristiques de chaque zone homogène</t>
  </si>
  <si>
    <t>Informations générales</t>
  </si>
  <si>
    <t>Description de l'ERP</t>
  </si>
  <si>
    <t>Analyse et conclusions</t>
  </si>
  <si>
    <t>Transmission des résultats de mesurage</t>
  </si>
  <si>
    <t>Cochez si le niveau 2 ci-dessous est sans objet</t>
  </si>
  <si>
    <r>
      <t xml:space="preserve">Vérification de la complétude des rapports 
d'intervention N2 effectués </t>
    </r>
    <r>
      <rPr>
        <b/>
        <u/>
        <sz val="12"/>
        <color theme="3"/>
        <rFont val="Montserrat"/>
        <scheme val="major"/>
      </rPr>
      <t>sous agrément</t>
    </r>
  </si>
  <si>
    <t>Conformité aux critères d'agrément</t>
  </si>
  <si>
    <t>N1</t>
  </si>
  <si>
    <t>Complétude N2</t>
  </si>
  <si>
    <t>N2</t>
  </si>
  <si>
    <t>À remplir</t>
  </si>
  <si>
    <t>Sélectionnez...</t>
  </si>
  <si>
    <t>Conformité aux critères communs</t>
  </si>
  <si>
    <t>Conformité aux critères d'agrément N1</t>
  </si>
  <si>
    <t>Conformité aux critères d'agrément N2</t>
  </si>
  <si>
    <t>Une pièce est considérée comme occupée par du public dès lors qu'elle est ouverte et fréquentée par le public plus d'une heure par jour en moyenne annuelle, même si le public peut changer.</t>
  </si>
  <si>
    <t>Instruction n° DGS/EA2/2021/17 du 15 janvier 2021, II-2</t>
  </si>
  <si>
    <t xml:space="preserve">Les détecteurs sont implantés en respectant les préconisations suivantes :
&gt; sur une surface dégagée,
&gt; à une hauteur comprise entre 1 m et 2 m au-dessus du sol,
&gt; à distance des sources de chaleur, des zones de passage, des portes et fenêtres, des murs et des sources de ventilation naturelle, des points d’alimentation en eau, des points de condensation et des sources de projection de graisse.
Tout écart à ces exigences est justifié dans le rapport d’intervention. </t>
  </si>
  <si>
    <t>Plans (possibilité de faire apparaître toutes les informations sur un seul plan)</t>
  </si>
  <si>
    <t>Références réglementaires et normatives</t>
  </si>
  <si>
    <t>Caractéristiques de chaque bâtiment</t>
  </si>
  <si>
    <t>nom</t>
  </si>
  <si>
    <t>adresse</t>
  </si>
  <si>
    <t>zone à potentiel radon de la commune</t>
  </si>
  <si>
    <t>catégorie de l’ERP</t>
  </si>
  <si>
    <t>nom du propriétaire ou de l’exploitant</t>
  </si>
  <si>
    <t>nom et coordonnées de l’interlocuteur</t>
  </si>
  <si>
    <t>nombre de bâtiments</t>
  </si>
  <si>
    <t>période(s) de construction</t>
  </si>
  <si>
    <t>superficie au sol</t>
  </si>
  <si>
    <t>nombre de niveaux</t>
  </si>
  <si>
    <t>niveau le plus bas occupé par le public</t>
  </si>
  <si>
    <t>matériau de construction principal</t>
  </si>
  <si>
    <t>interface avec le sol</t>
  </si>
  <si>
    <t>plan(s) des bâtiments</t>
  </si>
  <si>
    <t>plan(s) des zones homogènes</t>
  </si>
  <si>
    <t>Décision de l'ASN n° 2022-DC-0743, article 3, 6°
Norme NF ISO 11665-4 d'octobre 2012, annexe A, § A.5.2</t>
  </si>
  <si>
    <t>plan(s) des pièces où les mesurages ont été réalisés avec l’identification du positionnement de chaque détecteur dans la pièce</t>
  </si>
  <si>
    <t>conditions de ventilation</t>
  </si>
  <si>
    <t>lorsque l’eau peut être une source potentielle de radon : mode d’alimentation en eau</t>
  </si>
  <si>
    <t>lorsque l’eau peut être une source potentielle de radon : type d’utilisation de l’eau</t>
  </si>
  <si>
    <t>superficie</t>
  </si>
  <si>
    <t>niveau dans le bâtiment</t>
  </si>
  <si>
    <t>nombre de détecteurs posés</t>
  </si>
  <si>
    <t>résultats de mesurage d’activité volumique en radon attribués à la zone homogène</t>
  </si>
  <si>
    <t>utilisation de la pièce où est réalisé le mesurage</t>
  </si>
  <si>
    <t>dates de début et de fin du mesurage</t>
  </si>
  <si>
    <t>marque et numéro d’identification du détecteur</t>
  </si>
  <si>
    <t>indication de la hauteur du détecteur par rapport au sol et de sa distance au mur le plus proche</t>
  </si>
  <si>
    <t>résultat du mesurage et incertitude associée</t>
  </si>
  <si>
    <t>résultat du calcul du taux d’inoccupation</t>
  </si>
  <si>
    <t xml:space="preserve">pour chaque bâtiment, suites que doit donner le propriétaire ou l'exploitant en détaillant les actions à mener (sans suggestion de travaux), les modalités de contrôle dans le temps, les obligations en matière d'information du public, de l'administration, de l'employeur, le cas échéant, et d'archivage. </t>
  </si>
  <si>
    <t>date et heure de début de mesurage</t>
  </si>
  <si>
    <t>date et heure de fin de mesurage</t>
  </si>
  <si>
    <t>description des conditions de mesurage (prélèvement, conditions environnementales, etc.)</t>
  </si>
  <si>
    <t>justification des mesurages réalisés</t>
  </si>
  <si>
    <t>un ou plusieurs plans des bâtiments et des pièces où les mesurages ont été réalisés</t>
  </si>
  <si>
    <t>cartographie du bâtiment et interprétation des résultats</t>
  </si>
  <si>
    <t>résultats et interprétation des mesurages réalisés pour identifier les sources</t>
  </si>
  <si>
    <t>résultats et interprétation des mesurages réalisés pour identifier les voies d’entrée</t>
  </si>
  <si>
    <t>résultats et interprétation des mesurages réalisés pour identifier les voies de transfert</t>
  </si>
  <si>
    <t>paragraphe visant à informer les commanditaires de la transmission des résultats à la base de données "Démarches simplifiées" et de leur droit d’accès aux informations qui les concernent.</t>
  </si>
  <si>
    <t>méthodes de mesurages utilisées (références normatives)</t>
  </si>
  <si>
    <t>référentiel réglementaire à jour</t>
  </si>
  <si>
    <t>date du rapport d'investigations complémentaires</t>
  </si>
  <si>
    <t>le cas échéant, version du rapport d’intervention faisant mention de l'original remplacé</t>
  </si>
  <si>
    <t>référence attestant de l’agrément de l’organisme</t>
  </si>
  <si>
    <t>nom de la personne qui a réalisé la prestation</t>
  </si>
  <si>
    <t>nom de la personne qui a rédigé le rapport</t>
  </si>
  <si>
    <t>nom de la personne qui a validé le rapport</t>
  </si>
  <si>
    <t>résultats du ou des prestations de mesurages ou de contrôle antérieurs</t>
  </si>
  <si>
    <t xml:space="preserve">date du rapport </t>
  </si>
  <si>
    <t>nom de la personne qui a réalisé la prestation de mesurages ou de contrôle</t>
  </si>
  <si>
    <t xml:space="preserve">valeur attribuée à l’ERP </t>
  </si>
  <si>
    <t xml:space="preserve">en cas de dépassement du niveau de référence, fiche d’information en annexe 1 de l’arrêté du 26 février 2019 </t>
  </si>
  <si>
    <t>Compétences</t>
  </si>
  <si>
    <t>Transmission des rapports annuels</t>
  </si>
  <si>
    <t>synthèse des interprétations des résultats et identification des sources, des voies d’entrée et de transfert du radon dans le bâtiment</t>
  </si>
  <si>
    <t xml:space="preserve">Grille d'auto-évaluation des Organismes agréés radon </t>
  </si>
  <si>
    <t>Les zones homogènes ne comprenant pas au moins une pièce occupée par du public ne sont pas sélectionnées.</t>
  </si>
  <si>
    <t>Caractéristiques de chaque mesurage</t>
  </si>
  <si>
    <t>type d’interface avec le sol</t>
  </si>
  <si>
    <t xml:space="preserve">plus grand nombre de jours consécutifs d’inoccupation de l’ERP pendant la durée des mesures </t>
  </si>
  <si>
    <t>rapport d’analyse des détecteurs signé par l’organisme accrédité</t>
  </si>
  <si>
    <t>le cas échéant, écarts aux méthodes de mesurage et conséquences sur le résultat pour l’établissement</t>
  </si>
  <si>
    <r>
      <t>mention du niveau de référence de 300 Bq.m</t>
    </r>
    <r>
      <rPr>
        <vertAlign val="superscript"/>
        <sz val="9"/>
        <color theme="1"/>
        <rFont val="Spectral"/>
        <family val="1"/>
        <scheme val="minor"/>
      </rPr>
      <t>-3</t>
    </r>
  </si>
  <si>
    <t>Vérification de la conformité aux critères d'agrément communs N1 et N2</t>
  </si>
  <si>
    <t>Les demandes faites dans les lettres de suite des dernières inspections ont fait l'objet de réponses et les demandes d'action qui en découlent sont suivies.</t>
  </si>
  <si>
    <t>Des dispositions ont été prises pour que les mesurages soient réalisés de façon objective et indépendante en particulier à l’égard de tout organisme susceptible d’organiser ou de mettre en place des travaux destinés à réduire l’activité volumique en radon dans les ERP. Par exemple : engagement écrit d’impartialité et d’indépendance, charte éthique, document de politique interne, code de déontologie, analyse de risques, etc.</t>
  </si>
  <si>
    <t>Vérification de la conformité aux critères d'agrément spécifiques au N1</t>
  </si>
  <si>
    <t>Décision de l'ASN n° 2022-DC-0743, article 3, 5° et article 6, 2°</t>
  </si>
  <si>
    <t>En amont d'un mesurage réglementaire, le contexte du mesurage est vérifié (dépistage initial, contrôle décennal, contrôle d'efficacité après actions correctives ou travaux, contrôle après travaux modifiant significativement la ventilation ou l'étanchéité du bâtiment) et le périmètre du mesurage également (ensemble de l'ERP, un bâtiment uniquement, etc.).</t>
  </si>
  <si>
    <t>Les zones homogènes sont déterminées dans l'ensemble des bâtiments de l'ERP concernés par le mesurage, en tenant compte des critères suivants : interface sol-bâtiment, conditions de ventilation, niveau de température, et, le cas échéant, mode d'alimentation en eau et type d'utilisation de l'eau. Les couloirs et zones de passage et les pièces occupées exclusivement par des travailleurs sont bien pris en compte dans cette étape de détermination des zones homogènes.</t>
  </si>
  <si>
    <t>Dans un bâtiment occupé sur plusieurs niveaux, on sélectionne les zones homogènes en progressant dans les niveaux jusqu’à ce que la surface des zones homogènes sélectionnées, et donc à mesurer, recouvre toute l’emprise au sol du bâtiment.</t>
  </si>
  <si>
    <t>Lors d'un contrôle d'efficacité ou de pérennité, les mesurages sont effectués dans l'ensemble du bâtiment et le processus de détermination et de sélection des zones homogènes est reconduit.</t>
  </si>
  <si>
    <t>La durée de pose est calculée de telle sorte que le taux d'inoccupation pendant la période de pose des détecteurs (calculé à partir de la plus grande période d'inoccupation) ne dépasse jamais 20%. En cas de non-conformité, cela est justifié dans le rapport.</t>
  </si>
  <si>
    <t xml:space="preserve">Le nombre de détecteurs implantés respecte les exigences minimales suivantes : 
&gt; au moins un dispositif par zone homogène sélectionnée, 
&gt; un dispositif par tranche de 200 m² pour les zones homogènes de grande surface,
&gt; un minimum de deux dispositifs par bâtiment,
&gt; posés uniquement dans les volumes occupés par du public au sein des zones homogènes sélectionnées.
Tout écart à ces exigences est justifié dans le rapport d’intervention. </t>
  </si>
  <si>
    <t>Une procédure d'information accélérée du commanditaire existe en cas de dépassement du niveau de référence.</t>
  </si>
  <si>
    <t>Les suites à donner mentionnent systématiquement les actions à mener sur chaque bâtiment (sans suggestion de travaux), les modalités de contrôle dans le temps, les obligations en matière d'information du public, de l'administration, de l'employeur, le cas échéant, et d'archivage.</t>
  </si>
  <si>
    <t>Vérification de la conformité aux critères d'agrément spécifiques au N2</t>
  </si>
  <si>
    <t>Des dispositions sont prises pour suivre l'état des appareils, leur maintenance et leur étalonnage. En cas d'emprunt ou de location de matériel, les responsabilités en matière de suivi, de mainenance et d'étalonnage entre le propriétaire et l'utilisateur sont formalisées.</t>
  </si>
  <si>
    <t>Les rapports d'intervention sont envoyés aux commanditaires dans un délai de 2 mois maximum après la fin des investigations ou à compter de la réception des rapports d’analyse de laboratoires accrédités, le cas échéant (en cas de prélèvements et d'analyses d'échantillons d’eau, de sol et/ou de matériaux de construction).</t>
  </si>
  <si>
    <r>
      <rPr>
        <sz val="12"/>
        <color theme="3"/>
        <rFont val="Symbol"/>
        <family val="1"/>
        <charset val="2"/>
      </rPr>
      <t>·</t>
    </r>
    <r>
      <rPr>
        <sz val="12"/>
        <color theme="1"/>
        <rFont val="Symbol"/>
        <family val="1"/>
        <charset val="2"/>
      </rPr>
      <t xml:space="preserve"> </t>
    </r>
    <r>
      <rPr>
        <sz val="12"/>
        <color theme="1"/>
        <rFont val="Spectral"/>
        <family val="2"/>
        <scheme val="minor"/>
      </rPr>
      <t xml:space="preserve">Cette grille d'auto-évaluation permet aux organismes agréés de niveaux 1 et 2 
   (N1 et N2) pour le mesurage du radon de vérifier leur </t>
    </r>
    <r>
      <rPr>
        <sz val="12"/>
        <color theme="1"/>
        <rFont val="Spectral"/>
        <family val="1"/>
        <scheme val="minor"/>
      </rPr>
      <t>niveau de conformité vis-à-vis
   des exigences réglementaire et normative de leur agrément.</t>
    </r>
    <r>
      <rPr>
        <strike/>
        <sz val="12"/>
        <color theme="1"/>
        <rFont val="Spectral"/>
        <family val="1"/>
        <scheme val="minor"/>
      </rPr>
      <t xml:space="preserve">
</t>
    </r>
    <r>
      <rPr>
        <sz val="12"/>
        <color theme="3"/>
        <rFont val="Symbol"/>
        <family val="1"/>
        <charset val="2"/>
      </rPr>
      <t>·</t>
    </r>
    <r>
      <rPr>
        <sz val="12"/>
        <color theme="1"/>
        <rFont val="Spectral"/>
        <family val="2"/>
        <scheme val="minor"/>
      </rPr>
      <t xml:space="preserve"> Elle peut être utilisée par exemple en amont du dépôt d'une demande d'agrément
   ou d'une inspection.
</t>
    </r>
    <r>
      <rPr>
        <sz val="12"/>
        <color theme="3"/>
        <rFont val="Symbol"/>
        <family val="1"/>
        <charset val="2"/>
      </rPr>
      <t>·</t>
    </r>
    <r>
      <rPr>
        <sz val="12"/>
        <color theme="1"/>
        <rFont val="Spectral"/>
        <family val="2"/>
        <scheme val="minor"/>
      </rPr>
      <t xml:space="preserve"> Les résultats sont dédiés à un usage interne, ils n'ont pas vocation à être portés 
   à la connaissance de l'ASN.
</t>
    </r>
    <r>
      <rPr>
        <sz val="12"/>
        <color theme="3"/>
        <rFont val="Symbol"/>
        <family val="1"/>
        <charset val="2"/>
      </rPr>
      <t>·</t>
    </r>
    <r>
      <rPr>
        <sz val="12"/>
        <color theme="1"/>
        <rFont val="Spectral"/>
        <family val="2"/>
        <scheme val="minor"/>
      </rPr>
      <t xml:space="preserve"> La grille se compose de </t>
    </r>
    <r>
      <rPr>
        <sz val="12"/>
        <color theme="1"/>
        <rFont val="Spectral"/>
        <family val="1"/>
        <scheme val="minor"/>
      </rPr>
      <t>deux</t>
    </r>
    <r>
      <rPr>
        <sz val="12"/>
        <color theme="1"/>
        <rFont val="Spectral"/>
        <family val="2"/>
        <scheme val="minor"/>
      </rPr>
      <t xml:space="preserve"> parties :
   </t>
    </r>
    <r>
      <rPr>
        <sz val="12"/>
        <color theme="1"/>
        <rFont val="Spectral"/>
        <family val="1"/>
        <scheme val="minor"/>
      </rPr>
      <t>-</t>
    </r>
    <r>
      <rPr>
        <sz val="12"/>
        <color theme="1"/>
        <rFont val="Spectral"/>
        <family val="2"/>
        <scheme val="minor"/>
      </rPr>
      <t xml:space="preserve"> la vérification du respect des critères d'agrément (généraux et spécifiques 
      à chaque niveau)</t>
    </r>
    <r>
      <rPr>
        <sz val="12"/>
        <color theme="1"/>
        <rFont val="Spectral"/>
        <family val="1"/>
        <scheme val="minor"/>
      </rPr>
      <t>,</t>
    </r>
    <r>
      <rPr>
        <sz val="12"/>
        <color theme="1"/>
        <rFont val="Spectral"/>
        <family val="2"/>
        <scheme val="minor"/>
      </rPr>
      <t xml:space="preserve">
   - la vérification de la complétude des rapports d'intervention.
</t>
    </r>
    <r>
      <rPr>
        <sz val="12"/>
        <color theme="3"/>
        <rFont val="Symbol"/>
        <family val="1"/>
        <charset val="2"/>
      </rPr>
      <t>·</t>
    </r>
    <r>
      <rPr>
        <sz val="12"/>
        <color theme="1"/>
        <rFont val="Spectral"/>
        <family val="2"/>
        <scheme val="minor"/>
      </rPr>
      <t xml:space="preserve"> Pour chaque partie, des restitutions graphiques permettent à l'organisme de se situer
   par rapport aux exigences de </t>
    </r>
    <r>
      <rPr>
        <sz val="12"/>
        <color theme="1"/>
        <rFont val="Spectral"/>
        <family val="1"/>
        <scheme val="minor"/>
      </rPr>
      <t>son</t>
    </r>
    <r>
      <rPr>
        <sz val="12"/>
        <color theme="1"/>
        <rFont val="Spectral"/>
        <family val="2"/>
        <scheme val="minor"/>
      </rPr>
      <t xml:space="preserve"> agrément.</t>
    </r>
  </si>
  <si>
    <t>Mesurages</t>
  </si>
  <si>
    <t>niveau de température et/ou description des conditions de chauffage</t>
  </si>
  <si>
    <t>Analyse, conclusions et suites à donner</t>
  </si>
  <si>
    <t>Plans</t>
  </si>
  <si>
    <t>Une organisation est mise en place pour assurer la qualité des prestations. Celle-ci porte sur le suivi de la réglementation, la qualification du personnel, la gestion du matériel, les méthodes de mesurage, le déroulement de chaque type d'intervention, les responsabilités et les modalités adoptées pour rédiger, approuver et diffuser les rapports d’intervention, l'archivage, etc. Cette organisation peut être décrite dans une ou plusieurs procédures qui peuvent être intégrées dans un système de gestion de la qualité mais cela n’est pas obligatoire.</t>
  </si>
  <si>
    <t>Les détecteurs utilisés pour les mesurages sont analysés par un des quatre laboratoires accrédités (Algade, Eurofins, Pearl ou Radonova).</t>
  </si>
  <si>
    <t>En amont d'un mesurage, le caractère obligatoire ou volontaire du mesurage est vérifié à l'aide des codes Activité Principale Exercée (APE) figurant dans l’instruction de la Direction générale de la santé (DGS) et de la zone radon de la commune concernée.</t>
  </si>
  <si>
    <t>Après leur dépose, les détecteurs sont envoyés dans un délai de quelques jours au laboratoire accrédité chargé de leur analyse.</t>
  </si>
  <si>
    <t>Lorsque des détecteurs sont manquants ou endommagés, une appréciation sur l’impact de cette absence de mesure sur le résultat de l’établissement figure dans les conclusions et les suites à donner (nouveau mesurage du bâtiment, de la zone homogène ou pas de remesurage).</t>
  </si>
  <si>
    <t>Les rapports d'intervention sont envoyés aux commanditaires dans un délai de deux mois maximum après réception des rapports d'anayse de l'organisme accrédité.</t>
  </si>
  <si>
    <t>Les mesures du radon dans l'air du sol, dans les fissures et aux passages de canalisations sont faites à l'aide de mesure ponctuelle selon la norme NF EN ISO 11665-6 ou à l'aide d'appareils de mesure en continu selon la norme NF EN ISO 11665-5.</t>
  </si>
  <si>
    <t xml:space="preserve">contexte du mesurage : dépistage initial, contrôle décennal, contrôle d'efficacité après actions correctives ou travaux, contrôle après travaux impactant modifiant significativement la ventilation ou l'étanchéité du bâtiment </t>
  </si>
  <si>
    <r>
      <t>pour chaque bâtiment, conclusion sous forme de tableau avec les résultats de l'ensemble des zones homogènes et la comparaison de la valeur attribuée à chaque zone homogène avec 300 et 1000 Bq.m</t>
    </r>
    <r>
      <rPr>
        <vertAlign val="superscript"/>
        <sz val="9"/>
        <color theme="1"/>
        <rFont val="Spectral"/>
        <family val="1"/>
        <scheme val="minor"/>
      </rPr>
      <t>-3</t>
    </r>
  </si>
  <si>
    <r>
      <t>contexte de la demande d'investigations complémentaires (expertise du bâtiment à la suite d'un résultat &gt; 1000Bq.m</t>
    </r>
    <r>
      <rPr>
        <vertAlign val="superscript"/>
        <sz val="9"/>
        <color theme="1"/>
        <rFont val="Spectral"/>
        <family val="2"/>
        <scheme val="minor"/>
      </rPr>
      <t>-3</t>
    </r>
    <r>
      <rPr>
        <sz val="9"/>
        <color theme="1"/>
        <rFont val="Spectral"/>
        <family val="2"/>
        <scheme val="minor"/>
      </rPr>
      <t xml:space="preserve"> ou d'une persistance du dépassement du niveau de référence après actions correctives ou travaux).</t>
    </r>
  </si>
  <si>
    <r>
      <t>Un rapport annuel est adressé à l'ASN en respectant le format défini, avant le 1</t>
    </r>
    <r>
      <rPr>
        <vertAlign val="superscript"/>
        <sz val="9"/>
        <color theme="1"/>
        <rFont val="Spectral"/>
        <family val="1"/>
        <scheme val="minor"/>
      </rPr>
      <t>er</t>
    </r>
    <r>
      <rPr>
        <sz val="9"/>
        <color theme="1"/>
        <rFont val="Spectral"/>
        <family val="2"/>
        <scheme val="minor"/>
      </rPr>
      <t> septembre chaque année</t>
    </r>
  </si>
  <si>
    <t>Les conditions de stockage des détecteurs respectent les préconisations du fournisseur. Les stocks ainsi que les dates de péremption du fabricant sont suivis.</t>
  </si>
  <si>
    <t>Des recommandations sont faites aux occupants afin d’éviter la dégradation des conditions d’exposition du dispositif de mesure. Elles sont adaptées au public fréquentant l'ERP.</t>
  </si>
  <si>
    <t>L'estimation du flux surfacique d'exhalation du radon est réalisé selon la norme NF EN ISO 11665-7.</t>
  </si>
  <si>
    <t>Les mesures du radon dans l'eau sont faites selon les normes de la série NF EN ISO 13164.</t>
  </si>
  <si>
    <t>Les mesures dans l'air extérieur sont faites en continu selon la norme NF EN ISO 11665-5.</t>
  </si>
  <si>
    <r>
      <t>Plans</t>
    </r>
    <r>
      <rPr>
        <sz val="10"/>
        <color theme="0"/>
        <rFont val="Montserrat"/>
        <scheme val="major"/>
      </rPr>
      <t xml:space="preserve"> (possibilité de faire apparaître toutes les informations sur un seul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</si>
</sst>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36">
    <font>
      <sz val="9"/>
      <color theme="1"/>
      <name val="Spectral"/>
      <family val="2"/>
      <scheme val="minor"/>
    </font>
    <font>
      <sz val="10"/>
      <color theme="1"/>
      <name val="Spectral"/>
      <family val="2"/>
      <scheme val="minor"/>
    </font>
    <font>
      <sz val="12"/>
      <color theme="1"/>
      <name val="Spectral"/>
      <family val="2"/>
      <scheme val="minor"/>
    </font>
    <font>
      <b/>
      <sz val="12"/>
      <color theme="3"/>
      <name val="Montserrat"/>
      <scheme val="major"/>
    </font>
    <font>
      <b/>
      <sz val="14"/>
      <color theme="3"/>
      <name val="Montserrat"/>
      <scheme val="major"/>
    </font>
    <font>
      <b/>
      <sz val="11"/>
      <color theme="3"/>
      <name val="Montserrat"/>
      <scheme val="major"/>
    </font>
    <font>
      <sz val="10"/>
      <color theme="3"/>
      <name val="Montserrat"/>
      <scheme val="major"/>
    </font>
    <font>
      <sz val="10"/>
      <color theme="1"/>
      <name val="Montserrat"/>
      <scheme val="major"/>
    </font>
    <font>
      <b/>
      <sz val="10"/>
      <color theme="1"/>
      <name val="Montserrat"/>
      <scheme val="major"/>
    </font>
    <font>
      <b/>
      <u/>
      <sz val="12"/>
      <color theme="3"/>
      <name val="Montserrat"/>
      <scheme val="major"/>
    </font>
    <font>
      <sz val="9"/>
      <color theme="1"/>
      <name val="Montserrat"/>
      <scheme val="major"/>
    </font>
    <font>
      <b/>
      <sz val="9"/>
      <color theme="3"/>
      <name val="Montserrat"/>
      <scheme val="major"/>
    </font>
    <font>
      <b/>
      <sz val="9"/>
      <color theme="0"/>
      <name val="Montserrat"/>
      <scheme val="major"/>
    </font>
    <font>
      <b/>
      <sz val="9"/>
      <color theme="1"/>
      <name val="Montserrat"/>
      <scheme val="major"/>
    </font>
    <font>
      <sz val="8"/>
      <color theme="1"/>
      <name val="Montserrat"/>
      <scheme val="major"/>
    </font>
    <font>
      <i/>
      <sz val="10"/>
      <color theme="1"/>
      <name val="Spectral"/>
      <family val="1"/>
      <scheme val="minor"/>
    </font>
    <font>
      <b/>
      <sz val="8"/>
      <color theme="1"/>
      <name val="Montserrat"/>
      <scheme val="major"/>
    </font>
    <font>
      <sz val="12"/>
      <color theme="1"/>
      <name val="Montserrat"/>
      <scheme val="major"/>
    </font>
    <font>
      <sz val="9"/>
      <color theme="1"/>
      <name val="Spectral"/>
      <family val="2"/>
      <scheme val="minor"/>
    </font>
    <font>
      <sz val="9"/>
      <color theme="1"/>
      <name val="Spectral"/>
      <family val="1"/>
      <scheme val="minor"/>
    </font>
    <font>
      <i/>
      <sz val="9"/>
      <color theme="1"/>
      <name val="Montserrat"/>
      <scheme val="major"/>
    </font>
    <font>
      <sz val="12"/>
      <color theme="1"/>
      <name val="Spectral"/>
      <family val="1"/>
      <charset val="2"/>
      <scheme val="minor"/>
    </font>
    <font>
      <sz val="12"/>
      <color theme="3"/>
      <name val="Symbol"/>
      <family val="1"/>
      <charset val="2"/>
    </font>
    <font>
      <sz val="12"/>
      <color theme="1"/>
      <name val="Symbol"/>
      <family val="1"/>
      <charset val="2"/>
    </font>
    <font>
      <sz val="12"/>
      <color theme="1"/>
      <name val="Spectral"/>
      <family val="1"/>
      <scheme val="minor"/>
    </font>
    <font>
      <vertAlign val="superscript"/>
      <sz val="9"/>
      <color theme="1"/>
      <name val="Spectral"/>
      <family val="1"/>
      <scheme val="minor"/>
    </font>
    <font>
      <b/>
      <sz val="10"/>
      <color theme="0"/>
      <name val="Montserrat"/>
      <scheme val="major"/>
    </font>
    <font>
      <sz val="9"/>
      <color theme="0"/>
      <name val="Spectral"/>
      <family val="1"/>
      <scheme val="minor"/>
    </font>
    <font>
      <b/>
      <sz val="8"/>
      <color theme="0"/>
      <name val="Montserrat"/>
      <scheme val="major"/>
    </font>
    <font>
      <sz val="9"/>
      <color theme="0"/>
      <name val="Spectral"/>
      <family val="2"/>
      <scheme val="minor"/>
    </font>
    <font>
      <sz val="10"/>
      <color theme="0"/>
      <name val="Montserrat"/>
      <scheme val="major"/>
    </font>
    <font>
      <sz val="10"/>
      <color theme="0"/>
      <name val="Spectral"/>
      <family val="2"/>
      <scheme val="minor"/>
    </font>
    <font>
      <sz val="10"/>
      <color rgb="FFFF0000"/>
      <name val="Spectral"/>
      <family val="1"/>
      <scheme val="minor"/>
    </font>
    <font>
      <sz val="9"/>
      <color rgb="FFFF0000"/>
      <name val="Spectral"/>
      <family val="2"/>
      <scheme val="minor"/>
    </font>
    <font>
      <strike/>
      <sz val="12"/>
      <color theme="1"/>
      <name val="Spectral"/>
      <family val="1"/>
      <scheme val="minor"/>
    </font>
    <font>
      <vertAlign val="superscript"/>
      <sz val="9"/>
      <color theme="1"/>
      <name val="Spectral"/>
      <family val="2"/>
      <scheme val="minor"/>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4"/>
        <bgColor theme="8" tint="0.79998168889431442"/>
      </patternFill>
    </fill>
    <fill>
      <patternFill patternType="solid">
        <fgColor theme="6"/>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style="thin">
        <color theme="3"/>
      </right>
      <top/>
      <bottom style="thin">
        <color theme="3"/>
      </bottom>
      <diagonal/>
    </border>
    <border>
      <left style="thick">
        <color theme="3"/>
      </left>
      <right/>
      <top/>
      <bottom/>
      <diagonal/>
    </border>
    <border>
      <left style="thin">
        <color theme="3"/>
      </left>
      <right style="thin">
        <color theme="0"/>
      </right>
      <top style="thin">
        <color theme="3"/>
      </top>
      <bottom style="thin">
        <color theme="3"/>
      </bottom>
      <diagonal/>
    </border>
    <border>
      <left style="thin">
        <color theme="0"/>
      </left>
      <right/>
      <top style="thin">
        <color theme="3"/>
      </top>
      <bottom/>
      <diagonal/>
    </border>
    <border>
      <left style="thin">
        <color theme="0"/>
      </left>
      <right style="thin">
        <color theme="3"/>
      </right>
      <top style="thin">
        <color theme="3"/>
      </top>
      <bottom/>
      <diagonal/>
    </border>
    <border>
      <left style="thin">
        <color theme="3"/>
      </left>
      <right style="thin">
        <color theme="3"/>
      </right>
      <top style="thin">
        <color theme="3"/>
      </top>
      <bottom/>
      <diagonal/>
    </border>
    <border>
      <left style="thin">
        <color theme="3"/>
      </left>
      <right/>
      <top style="thin">
        <color theme="3"/>
      </top>
      <bottom style="thin">
        <color theme="3"/>
      </bottom>
      <diagonal/>
    </border>
    <border>
      <left/>
      <right/>
      <top style="thin">
        <color indexed="64"/>
      </top>
      <bottom/>
      <diagonal/>
    </border>
    <border>
      <left/>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theme="1"/>
      </bottom>
      <diagonal/>
    </border>
    <border>
      <left/>
      <right style="thin">
        <color theme="1"/>
      </right>
      <top/>
      <bottom style="thin">
        <color indexed="64"/>
      </bottom>
      <diagonal/>
    </border>
    <border>
      <left/>
      <right style="thin">
        <color theme="1"/>
      </right>
      <top/>
      <bottom/>
      <diagonal/>
    </border>
    <border>
      <left style="thin">
        <color theme="3"/>
      </left>
      <right style="thin">
        <color theme="3"/>
      </right>
      <top/>
      <bottom/>
      <diagonal/>
    </border>
  </borders>
  <cellStyleXfs count="2">
    <xf numFmtId="0" fontId="0" fillId="0" borderId="0">
      <alignment vertical="center"/>
    </xf>
    <xf numFmtId="9" fontId="18" fillId="0" borderId="0" applyFont="0" applyFill="0" applyBorder="0" applyAlignment="0" applyProtection="0"/>
  </cellStyleXfs>
  <cellXfs count="122">
    <xf numFmtId="0" fontId="0" fillId="0" borderId="0" xfId="0">
      <alignment vertical="center"/>
    </xf>
    <xf numFmtId="0" fontId="0" fillId="0" borderId="0" xfId="0" applyAlignment="1">
      <alignment horizontal="left" vertical="center"/>
    </xf>
    <xf numFmtId="0" fontId="5" fillId="0" borderId="8" xfId="0" applyFont="1" applyBorder="1" applyAlignment="1">
      <alignment horizontal="left"/>
    </xf>
    <xf numFmtId="0" fontId="0" fillId="0" borderId="10" xfId="0" applyBorder="1" applyAlignment="1">
      <alignment horizontal="left" vertical="top"/>
    </xf>
    <xf numFmtId="164" fontId="6" fillId="0" borderId="0" xfId="0" applyNumberFormat="1" applyFont="1">
      <alignment vertical="center"/>
    </xf>
    <xf numFmtId="0" fontId="7" fillId="0" borderId="0" xfId="0" applyFont="1">
      <alignment vertical="center"/>
    </xf>
    <xf numFmtId="0" fontId="1" fillId="0" borderId="0" xfId="0" applyFont="1">
      <alignment vertical="center"/>
    </xf>
    <xf numFmtId="0" fontId="10" fillId="0" borderId="0" xfId="0" applyFont="1">
      <alignment vertical="center"/>
    </xf>
    <xf numFmtId="0" fontId="12" fillId="2" borderId="13" xfId="0" applyFont="1" applyFill="1" applyBorder="1" applyAlignment="1">
      <alignment horizontal="center" vertical="center"/>
    </xf>
    <xf numFmtId="0" fontId="14" fillId="0" borderId="7" xfId="0" applyFont="1" applyBorder="1" applyAlignment="1">
      <alignment horizontal="left" vertical="center" wrapText="1"/>
    </xf>
    <xf numFmtId="0" fontId="17" fillId="0" borderId="0" xfId="0" applyFont="1">
      <alignment vertical="center"/>
    </xf>
    <xf numFmtId="0" fontId="3" fillId="0" borderId="0" xfId="0" applyFont="1" applyAlignment="1">
      <alignment vertical="center" wrapText="1"/>
    </xf>
    <xf numFmtId="0" fontId="14" fillId="0" borderId="0" xfId="0" applyFont="1" applyAlignment="1">
      <alignment horizontal="center" vertical="top" wrapText="1"/>
    </xf>
    <xf numFmtId="0" fontId="16" fillId="0" borderId="0" xfId="0" applyFont="1" applyAlignment="1">
      <alignment horizontal="center" vertical="top" wrapText="1"/>
    </xf>
    <xf numFmtId="0" fontId="12" fillId="4" borderId="7" xfId="0" applyFont="1" applyFill="1" applyBorder="1" applyAlignment="1">
      <alignment horizontal="center" vertical="center" textRotation="90" wrapText="1"/>
    </xf>
    <xf numFmtId="0" fontId="12" fillId="2" borderId="14"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0" fillId="0" borderId="8" xfId="0" applyBorder="1" applyAlignment="1">
      <alignment vertical="center" wrapText="1"/>
    </xf>
    <xf numFmtId="0" fontId="14" fillId="0" borderId="16" xfId="0" applyFont="1" applyBorder="1" applyAlignment="1">
      <alignment horizontal="left" vertical="center" wrapText="1"/>
    </xf>
    <xf numFmtId="0" fontId="11" fillId="0" borderId="8" xfId="0" applyFont="1" applyBorder="1" applyAlignment="1">
      <alignment vertical="center" wrapText="1"/>
    </xf>
    <xf numFmtId="0" fontId="0" fillId="0" borderId="17" xfId="0" applyBorder="1" applyAlignment="1">
      <alignment vertical="center" wrapText="1"/>
    </xf>
    <xf numFmtId="0" fontId="26" fillId="2" borderId="8" xfId="0" applyFont="1" applyFill="1" applyBorder="1">
      <alignment vertical="center"/>
    </xf>
    <xf numFmtId="0" fontId="26" fillId="2" borderId="15" xfId="0" applyFont="1" applyFill="1" applyBorder="1" applyAlignment="1">
      <alignment horizontal="center" vertical="center"/>
    </xf>
    <xf numFmtId="0" fontId="19" fillId="0" borderId="8" xfId="0" applyFont="1" applyBorder="1" applyAlignment="1">
      <alignment vertical="center" wrapText="1"/>
    </xf>
    <xf numFmtId="0" fontId="13" fillId="3" borderId="7" xfId="0" applyFont="1" applyFill="1" applyBorder="1" applyAlignment="1">
      <alignment vertical="center" wrapText="1"/>
    </xf>
    <xf numFmtId="0" fontId="13" fillId="3" borderId="7" xfId="0" applyFont="1" applyFill="1" applyBorder="1" applyAlignment="1">
      <alignment horizontal="center" vertical="center" wrapText="1"/>
    </xf>
    <xf numFmtId="0" fontId="19" fillId="0" borderId="7" xfId="0" applyFont="1" applyBorder="1" applyAlignment="1">
      <alignment vertical="center" wrapText="1"/>
    </xf>
    <xf numFmtId="0" fontId="28" fillId="0" borderId="0" xfId="0" applyFont="1" applyAlignment="1">
      <alignment horizontal="center" vertical="center" wrapText="1"/>
    </xf>
    <xf numFmtId="0" fontId="8" fillId="0" borderId="0" xfId="0" applyFont="1" applyAlignment="1">
      <alignment vertical="center" wrapText="1"/>
    </xf>
    <xf numFmtId="0" fontId="11" fillId="5" borderId="7" xfId="0" applyFont="1" applyFill="1" applyBorder="1" applyAlignment="1">
      <alignment horizontal="center" vertical="center" textRotation="90"/>
    </xf>
    <xf numFmtId="0" fontId="0" fillId="5" borderId="8" xfId="0" applyFill="1" applyBorder="1" applyAlignment="1">
      <alignment vertical="center" wrapText="1"/>
    </xf>
    <xf numFmtId="0" fontId="14" fillId="5" borderId="16" xfId="0" applyFont="1" applyFill="1" applyBorder="1" applyAlignment="1">
      <alignment horizontal="left" vertical="center" wrapText="1"/>
    </xf>
    <xf numFmtId="0" fontId="11" fillId="5" borderId="7" xfId="0" applyFont="1" applyFill="1" applyBorder="1" applyAlignment="1">
      <alignment horizontal="center" vertical="center" textRotation="90" wrapText="1"/>
    </xf>
    <xf numFmtId="0" fontId="0" fillId="5" borderId="8" xfId="0" applyFill="1" applyBorder="1">
      <alignment vertical="center"/>
    </xf>
    <xf numFmtId="0" fontId="0" fillId="5" borderId="17" xfId="0" applyFill="1" applyBorder="1" applyAlignment="1">
      <alignment vertical="center" wrapText="1"/>
    </xf>
    <xf numFmtId="0" fontId="14" fillId="5" borderId="7" xfId="0" applyFont="1" applyFill="1" applyBorder="1" applyAlignment="1">
      <alignment horizontal="left" vertical="center" wrapText="1"/>
    </xf>
    <xf numFmtId="0" fontId="16" fillId="0" borderId="0" xfId="0" applyFont="1" applyAlignment="1">
      <alignment horizontal="right" vertical="center" wrapText="1"/>
    </xf>
    <xf numFmtId="0" fontId="16" fillId="0" borderId="0" xfId="0" applyFont="1" applyAlignment="1">
      <alignment vertical="center" wrapText="1"/>
    </xf>
    <xf numFmtId="0" fontId="10" fillId="0" borderId="3" xfId="0" applyFont="1" applyBorder="1">
      <alignment vertical="center"/>
    </xf>
    <xf numFmtId="0" fontId="10" fillId="0" borderId="1" xfId="0" applyFont="1" applyBorder="1">
      <alignment vertical="center"/>
    </xf>
    <xf numFmtId="9" fontId="10" fillId="0" borderId="0" xfId="1" applyFont="1" applyBorder="1" applyAlignment="1">
      <alignment horizontal="center" vertical="center"/>
    </xf>
    <xf numFmtId="9" fontId="10" fillId="0" borderId="4" xfId="1" applyFont="1" applyBorder="1" applyAlignment="1">
      <alignment horizontal="center" vertical="center"/>
    </xf>
    <xf numFmtId="0" fontId="10" fillId="0" borderId="5" xfId="0" applyFont="1" applyBorder="1">
      <alignment vertical="center"/>
    </xf>
    <xf numFmtId="9" fontId="0" fillId="0" borderId="0" xfId="1" applyFont="1" applyAlignment="1">
      <alignment vertical="center"/>
    </xf>
    <xf numFmtId="9" fontId="10" fillId="0" borderId="19" xfId="1" applyFont="1" applyBorder="1" applyAlignment="1">
      <alignment horizontal="center" vertical="center"/>
    </xf>
    <xf numFmtId="9" fontId="10" fillId="0" borderId="6" xfId="1" applyFont="1" applyBorder="1" applyAlignment="1">
      <alignment horizontal="center" vertical="center"/>
    </xf>
    <xf numFmtId="0" fontId="13" fillId="0" borderId="1" xfId="0" applyFont="1" applyBorder="1">
      <alignment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12" fillId="3" borderId="7" xfId="0" applyFont="1" applyFill="1" applyBorder="1" applyAlignment="1">
      <alignment horizontal="center" vertical="center" wrapText="1"/>
    </xf>
    <xf numFmtId="164" fontId="6" fillId="0" borderId="0" xfId="0" applyNumberFormat="1" applyFont="1" applyProtection="1">
      <alignment vertical="center"/>
      <protection locked="0"/>
    </xf>
    <xf numFmtId="0" fontId="27" fillId="0" borderId="16" xfId="0" applyFont="1" applyBorder="1" applyAlignment="1" applyProtection="1">
      <alignment horizontal="center" vertical="center"/>
      <protection locked="0"/>
    </xf>
    <xf numFmtId="0" fontId="27" fillId="0" borderId="16"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protection locked="0"/>
    </xf>
    <xf numFmtId="0" fontId="28" fillId="0" borderId="0" xfId="0" applyFont="1" applyAlignment="1" applyProtection="1">
      <alignment horizontal="left" vertical="center" wrapText="1"/>
      <protection locked="0"/>
    </xf>
    <xf numFmtId="0" fontId="29" fillId="0" borderId="7" xfId="0" applyFont="1" applyBorder="1" applyProtection="1">
      <alignment vertical="center"/>
      <protection locked="0"/>
    </xf>
    <xf numFmtId="0" fontId="29" fillId="0" borderId="7" xfId="0" applyFont="1" applyBorder="1" applyAlignment="1" applyProtection="1">
      <alignment vertical="center" wrapText="1"/>
      <protection locked="0"/>
    </xf>
    <xf numFmtId="0" fontId="31" fillId="0" borderId="7" xfId="0" applyFont="1" applyBorder="1" applyAlignment="1" applyProtection="1">
      <alignment vertical="center" wrapText="1"/>
      <protection locked="0"/>
    </xf>
    <xf numFmtId="0" fontId="14" fillId="0" borderId="8" xfId="0" applyFont="1" applyBorder="1" applyAlignment="1" applyProtection="1">
      <alignment horizontal="center" vertical="center"/>
      <protection locked="0"/>
    </xf>
    <xf numFmtId="0" fontId="15" fillId="0" borderId="8" xfId="0" applyFont="1" applyBorder="1" applyAlignment="1" applyProtection="1">
      <alignment horizontal="left" vertical="center"/>
      <protection locked="0"/>
    </xf>
    <xf numFmtId="0" fontId="15" fillId="5" borderId="8" xfId="0" applyFont="1" applyFill="1" applyBorder="1" applyAlignment="1" applyProtection="1">
      <alignment horizontal="left" vertical="center"/>
      <protection locked="0"/>
    </xf>
    <xf numFmtId="0" fontId="15" fillId="5" borderId="8" xfId="0" applyFont="1" applyFill="1" applyBorder="1" applyAlignment="1" applyProtection="1">
      <alignment horizontal="left" vertical="center" wrapText="1"/>
      <protection locked="0"/>
    </xf>
    <xf numFmtId="0" fontId="15" fillId="5" borderId="17" xfId="0" applyFont="1" applyFill="1" applyBorder="1" applyAlignment="1" applyProtection="1">
      <alignment horizontal="left" vertical="center"/>
      <protection locked="0"/>
    </xf>
    <xf numFmtId="0" fontId="15" fillId="0" borderId="8"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15" fillId="0" borderId="8" xfId="0" applyFont="1" applyBorder="1" applyProtection="1">
      <alignment vertical="center"/>
      <protection locked="0"/>
    </xf>
    <xf numFmtId="0" fontId="14" fillId="0" borderId="7" xfId="0" applyFont="1" applyBorder="1" applyAlignment="1" applyProtection="1">
      <alignment horizontal="center" vertical="center"/>
      <protection locked="0"/>
    </xf>
    <xf numFmtId="0" fontId="14" fillId="0" borderId="0" xfId="0" applyFont="1">
      <alignment vertical="center"/>
    </xf>
    <xf numFmtId="0" fontId="14" fillId="0" borderId="1" xfId="0" applyFont="1" applyBorder="1">
      <alignment vertical="center"/>
    </xf>
    <xf numFmtId="9" fontId="14" fillId="0" borderId="19" xfId="1" applyFont="1" applyBorder="1" applyAlignment="1">
      <alignment horizontal="center" vertical="center"/>
    </xf>
    <xf numFmtId="9" fontId="14" fillId="0" borderId="6" xfId="1" applyFont="1" applyBorder="1" applyAlignment="1">
      <alignment horizontal="center" vertical="center"/>
    </xf>
    <xf numFmtId="9" fontId="14" fillId="0" borderId="0" xfId="1" applyFont="1" applyAlignment="1">
      <alignment vertical="center"/>
    </xf>
    <xf numFmtId="0" fontId="14" fillId="0" borderId="20" xfId="0" applyFont="1" applyBorder="1">
      <alignment vertical="center"/>
    </xf>
    <xf numFmtId="0" fontId="14" fillId="0" borderId="0" xfId="0" applyFont="1" applyAlignment="1">
      <alignment horizontal="center" vertical="center"/>
    </xf>
    <xf numFmtId="0" fontId="16" fillId="0" borderId="18"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lignment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lignment vertical="center"/>
    </xf>
    <xf numFmtId="9" fontId="14" fillId="0" borderId="24" xfId="1" applyFont="1" applyBorder="1" applyAlignment="1">
      <alignment horizontal="center" vertical="center"/>
    </xf>
    <xf numFmtId="9" fontId="14" fillId="0" borderId="25" xfId="1" applyFont="1" applyBorder="1" applyAlignment="1">
      <alignment horizontal="center" vertical="center"/>
    </xf>
    <xf numFmtId="0" fontId="16" fillId="0" borderId="1" xfId="0" applyFont="1" applyBorder="1">
      <alignment vertical="center"/>
    </xf>
    <xf numFmtId="0" fontId="16" fillId="0" borderId="3" xfId="0" applyFont="1" applyBorder="1">
      <alignment vertical="center"/>
    </xf>
    <xf numFmtId="9" fontId="14" fillId="0" borderId="0" xfId="1" applyFont="1" applyAlignment="1">
      <alignment horizontal="center" vertical="center"/>
    </xf>
    <xf numFmtId="9" fontId="14" fillId="0" borderId="0" xfId="1" applyFont="1" applyBorder="1" applyAlignment="1">
      <alignment horizontal="center" vertical="center"/>
    </xf>
    <xf numFmtId="9" fontId="14" fillId="0" borderId="4" xfId="1" applyFont="1" applyBorder="1" applyAlignment="1">
      <alignment horizontal="center" vertical="center"/>
    </xf>
    <xf numFmtId="9" fontId="14" fillId="0" borderId="26" xfId="1" applyFont="1" applyBorder="1" applyAlignment="1">
      <alignment horizontal="center" vertical="center"/>
    </xf>
    <xf numFmtId="9" fontId="14" fillId="0" borderId="27" xfId="1" applyFont="1" applyBorder="1" applyAlignment="1">
      <alignment horizontal="center" vertical="center"/>
    </xf>
    <xf numFmtId="9" fontId="14" fillId="0" borderId="28" xfId="1" applyFont="1" applyBorder="1" applyAlignment="1">
      <alignment horizontal="center" vertical="center"/>
    </xf>
    <xf numFmtId="0" fontId="24" fillId="0" borderId="9" xfId="0" applyFont="1" applyBorder="1" applyAlignment="1" applyProtection="1">
      <alignment horizontal="left" vertical="center"/>
      <protection locked="0"/>
    </xf>
    <xf numFmtId="0" fontId="24" fillId="0" borderId="11" xfId="0" applyFont="1" applyBorder="1" applyAlignment="1" applyProtection="1">
      <alignment horizontal="left" vertical="top"/>
      <protection locked="0"/>
    </xf>
    <xf numFmtId="9" fontId="10" fillId="0" borderId="0" xfId="1" applyFont="1" applyBorder="1" applyAlignment="1" applyProtection="1">
      <alignment horizontal="center" vertical="center"/>
    </xf>
    <xf numFmtId="9" fontId="10" fillId="0" borderId="4" xfId="1" applyFont="1" applyBorder="1" applyAlignment="1" applyProtection="1">
      <alignment horizontal="center" vertical="center"/>
    </xf>
    <xf numFmtId="9" fontId="10" fillId="0" borderId="19" xfId="1" applyFont="1" applyBorder="1" applyAlignment="1" applyProtection="1">
      <alignment horizontal="center" vertical="center"/>
    </xf>
    <xf numFmtId="9" fontId="10" fillId="0" borderId="6" xfId="1" applyFont="1" applyBorder="1" applyAlignment="1" applyProtection="1">
      <alignment horizontal="center" vertical="center"/>
    </xf>
    <xf numFmtId="0" fontId="3" fillId="0" borderId="0" xfId="0" applyFont="1">
      <alignment vertical="center"/>
    </xf>
    <xf numFmtId="0" fontId="32" fillId="0" borderId="8" xfId="0" applyFont="1" applyBorder="1" applyAlignment="1" applyProtection="1">
      <alignment horizontal="left" vertical="center" wrapText="1"/>
      <protection locked="0"/>
    </xf>
    <xf numFmtId="0" fontId="32" fillId="5" borderId="8" xfId="0" applyFont="1" applyFill="1" applyBorder="1" applyAlignment="1" applyProtection="1">
      <alignment horizontal="left" vertical="center"/>
      <protection locked="0"/>
    </xf>
    <xf numFmtId="0" fontId="19" fillId="0" borderId="7" xfId="0" quotePrefix="1" applyFont="1" applyBorder="1" applyAlignment="1">
      <alignment vertical="center" wrapText="1"/>
    </xf>
    <xf numFmtId="0" fontId="33" fillId="0" borderId="0" xfId="0" applyFont="1">
      <alignment vertical="center"/>
    </xf>
    <xf numFmtId="0" fontId="19" fillId="5" borderId="8" xfId="0" applyFont="1" applyFill="1" applyBorder="1" applyAlignment="1">
      <alignment vertical="center" wrapText="1"/>
    </xf>
    <xf numFmtId="0" fontId="19" fillId="0" borderId="17" xfId="0" applyFont="1" applyBorder="1" applyAlignment="1">
      <alignment vertical="center" wrapText="1"/>
    </xf>
    <xf numFmtId="0" fontId="19" fillId="0" borderId="29" xfId="0" quotePrefix="1" applyFont="1" applyBorder="1" applyAlignment="1">
      <alignment vertical="center" wrapText="1"/>
    </xf>
    <xf numFmtId="0" fontId="19" fillId="0" borderId="7" xfId="0" quotePrefix="1" applyFont="1" applyBorder="1" applyAlignment="1">
      <alignment horizontal="left" vertical="center" wrapText="1"/>
    </xf>
    <xf numFmtId="0" fontId="0" fillId="0" borderId="7" xfId="0" applyBorder="1" applyAlignment="1">
      <alignment vertical="center" wrapText="1"/>
    </xf>
    <xf numFmtId="0" fontId="20" fillId="0" borderId="8" xfId="0" applyFont="1" applyBorder="1" applyAlignment="1">
      <alignment horizontal="left" vertical="center"/>
    </xf>
    <xf numFmtId="0" fontId="10" fillId="0" borderId="16" xfId="0" applyFont="1" applyBorder="1" applyAlignment="1">
      <alignment horizontal="left" vertical="center" wrapText="1"/>
    </xf>
    <xf numFmtId="0" fontId="12" fillId="0" borderId="7" xfId="0" applyFont="1" applyBorder="1" applyAlignment="1" applyProtection="1">
      <alignment vertical="center" wrapText="1"/>
      <protection locked="0"/>
    </xf>
    <xf numFmtId="0" fontId="0" fillId="0" borderId="0" xfId="0" applyAlignment="1">
      <alignment horizontal="left" vertical="center"/>
    </xf>
    <xf numFmtId="0" fontId="4" fillId="0" borderId="0" xfId="0" applyFont="1" applyAlignment="1">
      <alignment horizontal="left" vertical="center" wrapText="1"/>
    </xf>
    <xf numFmtId="0" fontId="21" fillId="0" borderId="12" xfId="0" applyFont="1" applyBorder="1" applyAlignment="1">
      <alignment horizontal="left" vertical="top" wrapText="1" indent="1"/>
    </xf>
    <xf numFmtId="0" fontId="2" fillId="0" borderId="0" xfId="0" applyFont="1" applyAlignment="1">
      <alignment horizontal="left" vertical="top" wrapText="1" indent="1"/>
    </xf>
    <xf numFmtId="0" fontId="16" fillId="0" borderId="0" xfId="0" applyFont="1" applyAlignment="1">
      <alignment horizontal="right" vertical="center" wrapText="1"/>
    </xf>
    <xf numFmtId="0" fontId="12" fillId="4" borderId="7" xfId="0" applyFont="1" applyFill="1" applyBorder="1" applyAlignment="1">
      <alignment horizontal="center" vertical="center" textRotation="90" wrapText="1"/>
    </xf>
    <xf numFmtId="0" fontId="11" fillId="5" borderId="7" xfId="0" applyFont="1" applyFill="1" applyBorder="1" applyAlignment="1">
      <alignment horizontal="center" vertical="center" textRotation="90" wrapText="1"/>
    </xf>
    <xf numFmtId="0" fontId="12" fillId="4" borderId="7" xfId="0" applyFont="1" applyFill="1" applyBorder="1" applyAlignment="1">
      <alignment horizontal="center" vertical="center" textRotation="90"/>
    </xf>
    <xf numFmtId="164" fontId="6" fillId="0" borderId="0" xfId="0" applyNumberFormat="1" applyFont="1" applyProtection="1">
      <alignment vertical="center"/>
      <protection locked="0"/>
    </xf>
    <xf numFmtId="0" fontId="3" fillId="0" borderId="0" xfId="0" applyFont="1" applyAlignment="1">
      <alignment horizontal="left" vertical="center" wrapText="1"/>
    </xf>
  </cellXfs>
  <cellStyles count="2">
    <cellStyle name="Normal" xfId="0" builtinId="0" customBuiltin="1"/>
    <cellStyle name="Pourcentage" xfId="1" builtinId="5"/>
  </cellStyles>
  <dxfs count="21">
    <dxf>
      <font>
        <color theme="0" tint="-0.24994659260841701"/>
      </font>
    </dxf>
    <dxf>
      <font>
        <color theme="0" tint="-0.24994659260841701"/>
      </font>
    </dxf>
    <dxf>
      <font>
        <color theme="0" tint="-0.499984740745262"/>
      </font>
    </dxf>
    <dxf>
      <font>
        <color theme="0" tint="-0.499984740745262"/>
      </font>
    </dxf>
    <dxf>
      <font>
        <color theme="0" tint="-0.499984740745262"/>
      </font>
    </dxf>
    <dxf>
      <font>
        <color theme="0" tint="-0.499984740745262"/>
      </font>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ill>
        <patternFill>
          <bgColor theme="4"/>
        </patternFill>
      </fill>
    </dxf>
    <dxf>
      <fill>
        <patternFill>
          <bgColor rgb="FFFFCD2D"/>
        </patternFill>
      </fill>
    </dxf>
    <dxf>
      <fill>
        <patternFill>
          <bgColor rgb="FFFF4F4F"/>
        </patternFill>
      </fill>
    </dxf>
    <dxf>
      <font>
        <b val="0"/>
        <i/>
        <color theme="3"/>
      </font>
      <fill>
        <patternFill patternType="none">
          <bgColor auto="1"/>
        </patternFill>
      </fill>
    </dxf>
    <dxf>
      <font>
        <color theme="0" tint="-0.499984740745262"/>
      </font>
    </dxf>
    <dxf>
      <font>
        <b/>
        <i val="0"/>
        <color theme="0"/>
      </font>
      <fill>
        <patternFill>
          <bgColor theme="3"/>
        </patternFill>
      </fill>
      <border>
        <vertical style="thin">
          <color theme="0"/>
        </vertical>
      </border>
    </dxf>
    <dxf>
      <font>
        <color theme="1"/>
      </font>
      <border>
        <left style="thin">
          <color theme="3"/>
        </left>
        <right style="thin">
          <color theme="3"/>
        </right>
        <top style="thin">
          <color theme="3"/>
        </top>
        <bottom style="thin">
          <color theme="3"/>
        </bottom>
        <vertical style="thin">
          <color theme="3"/>
        </vertical>
        <horizontal style="thin">
          <color theme="3"/>
        </horizontal>
      </border>
    </dxf>
  </dxfs>
  <tableStyles count="1" defaultTableStyle="TableStyleMedium2" defaultPivotStyle="PivotStyleLight16">
    <tableStyle name="ASN" pivot="0" count="2" xr9:uid="{719A410C-D1AC-4C34-972D-452E9C91F124}">
      <tableStyleElement type="wholeTable" dxfId="20"/>
      <tableStyleElement type="headerRow" dxfId="19"/>
    </tableStyle>
  </tableStyles>
  <colors>
    <mruColors>
      <color rgb="FFFF4F4F"/>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97732826500136E-2"/>
          <c:y val="0"/>
          <c:w val="0.9750205900986515"/>
          <c:h val="1"/>
        </c:manualLayout>
      </c:layout>
      <c:barChart>
        <c:barDir val="bar"/>
        <c:grouping val="stacked"/>
        <c:varyColors val="0"/>
        <c:ser>
          <c:idx val="0"/>
          <c:order val="0"/>
          <c:tx>
            <c:strRef>
              <c:f>'1- Critères d''agrément'!$P$6</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d''agrément'!$P$7</c:f>
              <c:numCache>
                <c:formatCode>0%</c:formatCode>
                <c:ptCount val="1"/>
                <c:pt idx="0">
                  <c:v>0</c:v>
                </c:pt>
              </c:numCache>
            </c:numRef>
          </c:val>
          <c:extLst>
            <c:ext xmlns:c16="http://schemas.microsoft.com/office/drawing/2014/chart" uri="{C3380CC4-5D6E-409C-BE32-E72D297353CC}">
              <c16:uniqueId val="{00000000-4B97-4106-8478-85FF70CFE654}"/>
            </c:ext>
          </c:extLst>
        </c:ser>
        <c:ser>
          <c:idx val="1"/>
          <c:order val="1"/>
          <c:tx>
            <c:strRef>
              <c:f>'1- Critères d''agrément'!$Q$6</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d''agrément'!$Q$7</c:f>
              <c:numCache>
                <c:formatCode>0%</c:formatCode>
                <c:ptCount val="1"/>
                <c:pt idx="0">
                  <c:v>0</c:v>
                </c:pt>
              </c:numCache>
            </c:numRef>
          </c:val>
          <c:extLst>
            <c:ext xmlns:c16="http://schemas.microsoft.com/office/drawing/2014/chart" uri="{C3380CC4-5D6E-409C-BE32-E72D297353CC}">
              <c16:uniqueId val="{00000001-4B97-4106-8478-85FF70CFE654}"/>
            </c:ext>
          </c:extLst>
        </c:ser>
        <c:ser>
          <c:idx val="2"/>
          <c:order val="2"/>
          <c:tx>
            <c:strRef>
              <c:f>'1- Critères d''agrément'!$R$6</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d''agrément'!$R$7</c:f>
              <c:numCache>
                <c:formatCode>0%</c:formatCode>
                <c:ptCount val="1"/>
                <c:pt idx="0">
                  <c:v>0</c:v>
                </c:pt>
              </c:numCache>
            </c:numRef>
          </c:val>
          <c:extLst>
            <c:ext xmlns:c16="http://schemas.microsoft.com/office/drawing/2014/chart" uri="{C3380CC4-5D6E-409C-BE32-E72D297353CC}">
              <c16:uniqueId val="{00000002-4B97-4106-8478-85FF70CFE654}"/>
            </c:ext>
          </c:extLst>
        </c:ser>
        <c:ser>
          <c:idx val="3"/>
          <c:order val="3"/>
          <c:tx>
            <c:strRef>
              <c:f>'1- Critères d''agrément'!$S$6</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d''agrément'!$S$7</c:f>
              <c:numCache>
                <c:formatCode>0%</c:formatCode>
                <c:ptCount val="1"/>
                <c:pt idx="0">
                  <c:v>0</c:v>
                </c:pt>
              </c:numCache>
            </c:numRef>
          </c:val>
          <c:extLst>
            <c:ext xmlns:c16="http://schemas.microsoft.com/office/drawing/2014/chart" uri="{C3380CC4-5D6E-409C-BE32-E72D297353CC}">
              <c16:uniqueId val="{00000003-4B97-4106-8478-85FF70CFE654}"/>
            </c:ext>
          </c:extLst>
        </c:ser>
        <c:ser>
          <c:idx val="4"/>
          <c:order val="4"/>
          <c:tx>
            <c:strRef>
              <c:f>'1- Critères d''agrément'!$T$6</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d''agrément'!$O$7</c:f>
              <c:strCache>
                <c:ptCount val="1"/>
                <c:pt idx="0">
                  <c:v>Conformité aux critères communs</c:v>
                </c:pt>
              </c:strCache>
            </c:strRef>
          </c:cat>
          <c:val>
            <c:numRef>
              <c:f>'1- Critères d''agrément'!$T$7</c:f>
              <c:numCache>
                <c:formatCode>0%</c:formatCode>
                <c:ptCount val="1"/>
                <c:pt idx="0">
                  <c:v>1</c:v>
                </c:pt>
              </c:numCache>
            </c:numRef>
          </c:val>
          <c:extLst>
            <c:ext xmlns:c16="http://schemas.microsoft.com/office/drawing/2014/chart" uri="{C3380CC4-5D6E-409C-BE32-E72D297353CC}">
              <c16:uniqueId val="{00000000-1969-4ED3-90A6-CBF009FC4445}"/>
            </c:ext>
          </c:extLst>
        </c:ser>
        <c:dLbls>
          <c:showLegendKey val="0"/>
          <c:showVal val="0"/>
          <c:showCatName val="0"/>
          <c:showSerName val="0"/>
          <c:showPercent val="0"/>
          <c:showBubbleSize val="0"/>
        </c:dLbls>
        <c:gapWidth val="150"/>
        <c:overlap val="100"/>
        <c:axId val="544975608"/>
        <c:axId val="544975968"/>
      </c:barChart>
      <c:catAx>
        <c:axId val="544975608"/>
        <c:scaling>
          <c:orientation val="minMax"/>
        </c:scaling>
        <c:delete val="1"/>
        <c:axPos val="l"/>
        <c:numFmt formatCode="General" sourceLinked="1"/>
        <c:majorTickMark val="none"/>
        <c:minorTickMark val="none"/>
        <c:tickLblPos val="nextTo"/>
        <c:crossAx val="544975968"/>
        <c:crosses val="autoZero"/>
        <c:auto val="1"/>
        <c:lblAlgn val="ctr"/>
        <c:lblOffset val="100"/>
        <c:noMultiLvlLbl val="0"/>
      </c:catAx>
      <c:valAx>
        <c:axId val="544975968"/>
        <c:scaling>
          <c:orientation val="minMax"/>
        </c:scaling>
        <c:delete val="1"/>
        <c:axPos val="b"/>
        <c:numFmt formatCode="0%" sourceLinked="1"/>
        <c:majorTickMark val="none"/>
        <c:minorTickMark val="none"/>
        <c:tickLblPos val="nextTo"/>
        <c:crossAx val="54497560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38984547231419E-2"/>
          <c:y val="0"/>
          <c:w val="0.98106101545276858"/>
          <c:h val="1"/>
        </c:manualLayout>
      </c:layout>
      <c:barChart>
        <c:barDir val="bar"/>
        <c:grouping val="percentStacked"/>
        <c:varyColors val="0"/>
        <c:ser>
          <c:idx val="0"/>
          <c:order val="0"/>
          <c:tx>
            <c:strRef>
              <c:f>'2- Complétude des rapports'!$K$71</c:f>
              <c:strCache>
                <c:ptCount val="1"/>
                <c:pt idx="0">
                  <c:v>Oui</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rapports'!$J$72</c:f>
              <c:strCache>
                <c:ptCount val="1"/>
                <c:pt idx="0">
                  <c:v>Complétude N2</c:v>
                </c:pt>
              </c:strCache>
            </c:strRef>
          </c:cat>
          <c:val>
            <c:numRef>
              <c:f>'2- Complétude des rapports'!$K$72</c:f>
              <c:numCache>
                <c:formatCode>0%</c:formatCode>
                <c:ptCount val="1"/>
                <c:pt idx="0">
                  <c:v>0</c:v>
                </c:pt>
              </c:numCache>
            </c:numRef>
          </c:val>
          <c:extLst>
            <c:ext xmlns:c16="http://schemas.microsoft.com/office/drawing/2014/chart" uri="{C3380CC4-5D6E-409C-BE32-E72D297353CC}">
              <c16:uniqueId val="{00000000-A08E-45CC-928D-9834136A1368}"/>
            </c:ext>
          </c:extLst>
        </c:ser>
        <c:ser>
          <c:idx val="1"/>
          <c:order val="1"/>
          <c:tx>
            <c:strRef>
              <c:f>'2- Complétude des rapports'!$L$71</c:f>
              <c:strCache>
                <c:ptCount val="1"/>
                <c:pt idx="0">
                  <c:v>Non</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rapports'!$J$72</c:f>
              <c:strCache>
                <c:ptCount val="1"/>
                <c:pt idx="0">
                  <c:v>Complétude N2</c:v>
                </c:pt>
              </c:strCache>
            </c:strRef>
          </c:cat>
          <c:val>
            <c:numRef>
              <c:f>'2- Complétude des rapports'!$L$72</c:f>
              <c:numCache>
                <c:formatCode>0%</c:formatCode>
                <c:ptCount val="1"/>
                <c:pt idx="0">
                  <c:v>1</c:v>
                </c:pt>
              </c:numCache>
            </c:numRef>
          </c:val>
          <c:extLst>
            <c:ext xmlns:c16="http://schemas.microsoft.com/office/drawing/2014/chart" uri="{C3380CC4-5D6E-409C-BE32-E72D297353CC}">
              <c16:uniqueId val="{00000003-A08E-45CC-928D-9834136A1368}"/>
            </c:ext>
          </c:extLst>
        </c:ser>
        <c:dLbls>
          <c:showLegendKey val="0"/>
          <c:showVal val="0"/>
          <c:showCatName val="0"/>
          <c:showSerName val="0"/>
          <c:showPercent val="0"/>
          <c:showBubbleSize val="0"/>
        </c:dLbls>
        <c:gapWidth val="150"/>
        <c:overlap val="100"/>
        <c:axId val="640371304"/>
        <c:axId val="640364104"/>
      </c:barChart>
      <c:catAx>
        <c:axId val="640371304"/>
        <c:scaling>
          <c:orientation val="minMax"/>
        </c:scaling>
        <c:delete val="1"/>
        <c:axPos val="l"/>
        <c:numFmt formatCode="General" sourceLinked="1"/>
        <c:majorTickMark val="none"/>
        <c:minorTickMark val="none"/>
        <c:tickLblPos val="nextTo"/>
        <c:crossAx val="640364104"/>
        <c:crosses val="autoZero"/>
        <c:auto val="1"/>
        <c:lblAlgn val="ctr"/>
        <c:lblOffset val="100"/>
        <c:noMultiLvlLbl val="0"/>
      </c:catAx>
      <c:valAx>
        <c:axId val="640364104"/>
        <c:scaling>
          <c:orientation val="minMax"/>
        </c:scaling>
        <c:delete val="1"/>
        <c:axPos val="b"/>
        <c:numFmt formatCode="0%" sourceLinked="1"/>
        <c:majorTickMark val="none"/>
        <c:minorTickMark val="none"/>
        <c:tickLblPos val="nextTo"/>
        <c:crossAx val="640371304"/>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i="0" u="none" strike="noStrike" baseline="0">
                <a:effectLst/>
              </a:rPr>
              <a:t>Complétude des rapports d'intervention N2</a:t>
            </a:r>
            <a:endParaRPr lang="fr-F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0.34555380577427819"/>
          <c:y val="0.24327142857142858"/>
          <c:w val="0.90425867758837108"/>
          <c:h val="0.64196626984126981"/>
        </c:manualLayout>
      </c:layout>
      <c:barChart>
        <c:barDir val="bar"/>
        <c:grouping val="percentStacked"/>
        <c:varyColors val="0"/>
        <c:ser>
          <c:idx val="0"/>
          <c:order val="0"/>
          <c:tx>
            <c:strRef>
              <c:f>'2- Complétude des rapports'!$K$73</c:f>
              <c:strCache>
                <c:ptCount val="1"/>
                <c:pt idx="0">
                  <c:v>Oui</c:v>
                </c:pt>
              </c:strCache>
            </c:strRef>
          </c:tx>
          <c:spPr>
            <a:solidFill>
              <a:schemeClr val="accent1"/>
            </a:solidFill>
            <a:ln>
              <a:noFill/>
            </a:ln>
            <a:effectLst/>
          </c:spPr>
          <c:invertIfNegative val="0"/>
          <c:cat>
            <c:strRef>
              <c:f>'2- Complétude des rapports'!$J$74:$J$79</c:f>
              <c:strCache>
                <c:ptCount val="6"/>
                <c:pt idx="0">
                  <c:v>Informations générales</c:v>
                </c:pt>
                <c:pt idx="1">
                  <c:v>Références réglementaires et normatives</c:v>
                </c:pt>
                <c:pt idx="2">
                  <c:v>Description de l'ERP</c:v>
                </c:pt>
                <c:pt idx="3">
                  <c:v>Plans</c:v>
                </c:pt>
                <c:pt idx="4">
                  <c:v>Mesurages</c:v>
                </c:pt>
                <c:pt idx="5">
                  <c:v>Analyse et conclusions</c:v>
                </c:pt>
              </c:strCache>
            </c:strRef>
          </c:cat>
          <c:val>
            <c:numRef>
              <c:f>'2- Complétude des rapports'!$K$74:$K$79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AEB-4E3A-9A23-AB318C94B7DE}"/>
            </c:ext>
          </c:extLst>
        </c:ser>
        <c:ser>
          <c:idx val="1"/>
          <c:order val="1"/>
          <c:tx>
            <c:strRef>
              <c:f>'2- Complétude des rapports'!$L$73</c:f>
              <c:strCache>
                <c:ptCount val="1"/>
                <c:pt idx="0">
                  <c:v>Non</c:v>
                </c:pt>
              </c:strCache>
            </c:strRef>
          </c:tx>
          <c:spPr>
            <a:solidFill>
              <a:srgbClr val="FF4F4F"/>
            </a:solidFill>
            <a:ln>
              <a:noFill/>
            </a:ln>
            <a:effectLst/>
          </c:spPr>
          <c:invertIfNegative val="0"/>
          <c:cat>
            <c:strRef>
              <c:f>'2- Complétude des rapports'!$J$74:$J$79</c:f>
              <c:strCache>
                <c:ptCount val="6"/>
                <c:pt idx="0">
                  <c:v>Informations générales</c:v>
                </c:pt>
                <c:pt idx="1">
                  <c:v>Références réglementaires et normatives</c:v>
                </c:pt>
                <c:pt idx="2">
                  <c:v>Description de l'ERP</c:v>
                </c:pt>
                <c:pt idx="3">
                  <c:v>Plans</c:v>
                </c:pt>
                <c:pt idx="4">
                  <c:v>Mesurages</c:v>
                </c:pt>
                <c:pt idx="5">
                  <c:v>Analyse et conclusions</c:v>
                </c:pt>
              </c:strCache>
            </c:strRef>
          </c:cat>
          <c:val>
            <c:numRef>
              <c:f>'2- Complétude des rapports'!$L$74:$L$79</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1-9AEB-4E3A-9A23-AB318C94B7DE}"/>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layout>
        <c:manualLayout>
          <c:xMode val="edge"/>
          <c:yMode val="edge"/>
          <c:x val="0.40862314085739282"/>
          <c:y val="0.88033342565847594"/>
          <c:w val="0.34386482939632546"/>
          <c:h val="0.112966406837336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a:solidFill>
                  <a:schemeClr val="tx2"/>
                </a:solidFill>
              </a:rPr>
              <a:t>Conformité aux critères d'agrément communs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8.6456003490211417E-2"/>
          <c:y val="0.19986597821881252"/>
          <c:w val="0.90425867758837108"/>
          <c:h val="0.68537187461642413"/>
        </c:manualLayout>
      </c:layout>
      <c:barChart>
        <c:barDir val="bar"/>
        <c:grouping val="percentStacked"/>
        <c:varyColors val="0"/>
        <c:ser>
          <c:idx val="0"/>
          <c:order val="0"/>
          <c:tx>
            <c:strRef>
              <c:f>'1- Critères d''agrément'!$P$9</c:f>
              <c:strCache>
                <c:ptCount val="1"/>
                <c:pt idx="0">
                  <c:v>Conforme</c:v>
                </c:pt>
              </c:strCache>
            </c:strRef>
          </c:tx>
          <c:spPr>
            <a:solidFill>
              <a:schemeClr val="accent1"/>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d''agrément'!$P$10:$P$17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A05-4611-8371-242FC068FCB7}"/>
            </c:ext>
          </c:extLst>
        </c:ser>
        <c:ser>
          <c:idx val="1"/>
          <c:order val="1"/>
          <c:tx>
            <c:strRef>
              <c:f>'1- Critères d''agrément'!$Q$9</c:f>
              <c:strCache>
                <c:ptCount val="1"/>
                <c:pt idx="0">
                  <c:v>Perfectible</c:v>
                </c:pt>
              </c:strCache>
            </c:strRef>
          </c:tx>
          <c:spPr>
            <a:solidFill>
              <a:srgbClr val="FFCD2D"/>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d''agrément'!$Q$10:$Q$17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5A05-4611-8371-242FC068FCB7}"/>
            </c:ext>
          </c:extLst>
        </c:ser>
        <c:ser>
          <c:idx val="2"/>
          <c:order val="2"/>
          <c:tx>
            <c:strRef>
              <c:f>'1- Critères d''agrément'!$R$9</c:f>
              <c:strCache>
                <c:ptCount val="1"/>
                <c:pt idx="0">
                  <c:v>Non conforme</c:v>
                </c:pt>
              </c:strCache>
            </c:strRef>
          </c:tx>
          <c:spPr>
            <a:solidFill>
              <a:srgbClr val="FF4F4F"/>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d''agrément'!$R$10:$R$17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5A05-4611-8371-242FC068FCB7}"/>
            </c:ext>
          </c:extLst>
        </c:ser>
        <c:ser>
          <c:idx val="3"/>
          <c:order val="3"/>
          <c:tx>
            <c:strRef>
              <c:f>'1- Critères d''agrément'!$S$9</c:f>
              <c:strCache>
                <c:ptCount val="1"/>
                <c:pt idx="0">
                  <c:v>Non concerné</c:v>
                </c:pt>
              </c:strCache>
            </c:strRef>
          </c:tx>
          <c:spPr>
            <a:solidFill>
              <a:schemeClr val="accent4"/>
            </a:solid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d''agrément'!$S$10:$S$17</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5A05-4611-8371-242FC068FCB7}"/>
            </c:ext>
          </c:extLst>
        </c:ser>
        <c:ser>
          <c:idx val="4"/>
          <c:order val="4"/>
          <c:tx>
            <c:strRef>
              <c:f>'1- Critères d''agrément'!$T$9</c:f>
              <c:strCache>
                <c:ptCount val="1"/>
                <c:pt idx="0">
                  <c:v>À remplir</c:v>
                </c:pt>
              </c:strCache>
            </c:strRef>
          </c:tx>
          <c:spPr>
            <a:pattFill prst="ltUpDiag">
              <a:fgClr>
                <a:schemeClr val="tx2"/>
              </a:fgClr>
              <a:bgClr>
                <a:schemeClr val="bg1"/>
              </a:bgClr>
            </a:pattFill>
            <a:ln>
              <a:noFill/>
            </a:ln>
            <a:effectLst/>
          </c:spPr>
          <c:invertIfNegative val="0"/>
          <c:cat>
            <c:strRef>
              <c:f>'1- Critères d''agrément'!$O$10:$O$17</c:f>
              <c:strCache>
                <c:ptCount val="8"/>
                <c:pt idx="0">
                  <c:v>Agrément</c:v>
                </c:pt>
                <c:pt idx="1">
                  <c:v>Inspection</c:v>
                </c:pt>
                <c:pt idx="2">
                  <c:v>Impartialité et indépendance</c:v>
                </c:pt>
                <c:pt idx="3">
                  <c:v>Référentiel réglementaire et normatif</c:v>
                </c:pt>
                <c:pt idx="4">
                  <c:v>Compétences</c:v>
                </c:pt>
                <c:pt idx="5">
                  <c:v>Qualité des interventions</c:v>
                </c:pt>
                <c:pt idx="6">
                  <c:v>Transmission des résultats de mesurage</c:v>
                </c:pt>
                <c:pt idx="7">
                  <c:v>Transmission des rapports annuels</c:v>
                </c:pt>
              </c:strCache>
            </c:strRef>
          </c:cat>
          <c:val>
            <c:numRef>
              <c:f>'1- Critères d''agrément'!$T$10:$T$17</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D35D-40E3-A9E2-9B477A87FAC9}"/>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10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a:solidFill>
                  <a:schemeClr val="tx2"/>
                </a:solidFill>
              </a:rPr>
              <a:t>Conformité aux critères d'agrément spécifiques N1</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0.29831698622589076"/>
          <c:y val="0.36567317687430684"/>
          <c:w val="0.90425867758837108"/>
          <c:h val="0.39614758861914395"/>
        </c:manualLayout>
      </c:layout>
      <c:barChart>
        <c:barDir val="bar"/>
        <c:grouping val="percentStacked"/>
        <c:varyColors val="0"/>
        <c:ser>
          <c:idx val="0"/>
          <c:order val="0"/>
          <c:tx>
            <c:strRef>
              <c:f>'1- Critères d''agrément'!$P$25</c:f>
              <c:strCache>
                <c:ptCount val="1"/>
                <c:pt idx="0">
                  <c:v>Conforme</c:v>
                </c:pt>
              </c:strCache>
            </c:strRef>
          </c:tx>
          <c:spPr>
            <a:solidFill>
              <a:schemeClr val="accent1"/>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d''agrément'!$P$26:$P$27</c:f>
              <c:numCache>
                <c:formatCode>0%</c:formatCode>
                <c:ptCount val="2"/>
                <c:pt idx="0">
                  <c:v>0</c:v>
                </c:pt>
                <c:pt idx="1">
                  <c:v>0</c:v>
                </c:pt>
              </c:numCache>
            </c:numRef>
          </c:val>
          <c:extLst>
            <c:ext xmlns:c16="http://schemas.microsoft.com/office/drawing/2014/chart" uri="{C3380CC4-5D6E-409C-BE32-E72D297353CC}">
              <c16:uniqueId val="{00000000-BB6B-46B9-A6B8-CFDF199A3906}"/>
            </c:ext>
          </c:extLst>
        </c:ser>
        <c:ser>
          <c:idx val="1"/>
          <c:order val="1"/>
          <c:tx>
            <c:strRef>
              <c:f>'1- Critères d''agrément'!$Q$25</c:f>
              <c:strCache>
                <c:ptCount val="1"/>
                <c:pt idx="0">
                  <c:v>Perfectible</c:v>
                </c:pt>
              </c:strCache>
            </c:strRef>
          </c:tx>
          <c:spPr>
            <a:solidFill>
              <a:srgbClr val="FFCD2D"/>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d''agrément'!$Q$26:$Q$27</c:f>
              <c:numCache>
                <c:formatCode>0%</c:formatCode>
                <c:ptCount val="2"/>
                <c:pt idx="0">
                  <c:v>0</c:v>
                </c:pt>
                <c:pt idx="1">
                  <c:v>0</c:v>
                </c:pt>
              </c:numCache>
            </c:numRef>
          </c:val>
          <c:extLst>
            <c:ext xmlns:c16="http://schemas.microsoft.com/office/drawing/2014/chart" uri="{C3380CC4-5D6E-409C-BE32-E72D297353CC}">
              <c16:uniqueId val="{00000001-BB6B-46B9-A6B8-CFDF199A3906}"/>
            </c:ext>
          </c:extLst>
        </c:ser>
        <c:ser>
          <c:idx val="2"/>
          <c:order val="2"/>
          <c:tx>
            <c:strRef>
              <c:f>'1- Critères d''agrément'!$R$25</c:f>
              <c:strCache>
                <c:ptCount val="1"/>
                <c:pt idx="0">
                  <c:v>Non conforme</c:v>
                </c:pt>
              </c:strCache>
            </c:strRef>
          </c:tx>
          <c:spPr>
            <a:solidFill>
              <a:srgbClr val="FF4F4F"/>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d''agrément'!$R$26:$R$27</c:f>
              <c:numCache>
                <c:formatCode>0%</c:formatCode>
                <c:ptCount val="2"/>
                <c:pt idx="0">
                  <c:v>0</c:v>
                </c:pt>
                <c:pt idx="1">
                  <c:v>0</c:v>
                </c:pt>
              </c:numCache>
            </c:numRef>
          </c:val>
          <c:extLst>
            <c:ext xmlns:c16="http://schemas.microsoft.com/office/drawing/2014/chart" uri="{C3380CC4-5D6E-409C-BE32-E72D297353CC}">
              <c16:uniqueId val="{00000002-BB6B-46B9-A6B8-CFDF199A3906}"/>
            </c:ext>
          </c:extLst>
        </c:ser>
        <c:ser>
          <c:idx val="3"/>
          <c:order val="3"/>
          <c:tx>
            <c:strRef>
              <c:f>'1- Critères d''agrément'!$S$25</c:f>
              <c:strCache>
                <c:ptCount val="1"/>
                <c:pt idx="0">
                  <c:v>Non concerné</c:v>
                </c:pt>
              </c:strCache>
            </c:strRef>
          </c:tx>
          <c:spPr>
            <a:solidFill>
              <a:schemeClr val="accent4"/>
            </a:solidFill>
            <a:ln>
              <a:noFill/>
            </a:ln>
            <a:effectLst/>
          </c:spPr>
          <c:invertIfNegative val="0"/>
          <c:cat>
            <c:strRef>
              <c:f>'1- Critères d''agrément'!$O$26:$O$27</c:f>
              <c:strCache>
                <c:ptCount val="2"/>
                <c:pt idx="0">
                  <c:v>Adéquation des matériels</c:v>
                </c:pt>
                <c:pt idx="1">
                  <c:v>Méthodes de mesurage</c:v>
                </c:pt>
              </c:strCache>
            </c:strRef>
          </c:cat>
          <c:val>
            <c:numRef>
              <c:f>'1- Critères d''agrément'!$S$26:$S$27</c:f>
              <c:numCache>
                <c:formatCode>0%</c:formatCode>
                <c:ptCount val="2"/>
                <c:pt idx="0">
                  <c:v>0</c:v>
                </c:pt>
                <c:pt idx="1">
                  <c:v>0</c:v>
                </c:pt>
              </c:numCache>
            </c:numRef>
          </c:val>
          <c:extLst>
            <c:ext xmlns:c16="http://schemas.microsoft.com/office/drawing/2014/chart" uri="{C3380CC4-5D6E-409C-BE32-E72D297353CC}">
              <c16:uniqueId val="{00000003-BB6B-46B9-A6B8-CFDF199A3906}"/>
            </c:ext>
          </c:extLst>
        </c:ser>
        <c:ser>
          <c:idx val="4"/>
          <c:order val="4"/>
          <c:tx>
            <c:strRef>
              <c:f>'1- Critères d''agrément'!$T$25</c:f>
              <c:strCache>
                <c:ptCount val="1"/>
                <c:pt idx="0">
                  <c:v>À remplir</c:v>
                </c:pt>
              </c:strCache>
            </c:strRef>
          </c:tx>
          <c:spPr>
            <a:pattFill prst="ltUpDiag">
              <a:fgClr>
                <a:schemeClr val="tx2"/>
              </a:fgClr>
              <a:bgClr>
                <a:schemeClr val="bg1"/>
              </a:bgClr>
            </a:pattFill>
            <a:ln>
              <a:noFill/>
            </a:ln>
            <a:effectLst/>
          </c:spPr>
          <c:invertIfNegative val="0"/>
          <c:cat>
            <c:strRef>
              <c:f>'1- Critères d''agrément'!$O$26:$O$27</c:f>
              <c:strCache>
                <c:ptCount val="2"/>
                <c:pt idx="0">
                  <c:v>Adéquation des matériels</c:v>
                </c:pt>
                <c:pt idx="1">
                  <c:v>Méthodes de mesurage</c:v>
                </c:pt>
              </c:strCache>
            </c:strRef>
          </c:cat>
          <c:val>
            <c:numRef>
              <c:f>'1- Critères d''agrément'!$T$26:$T$27</c:f>
              <c:numCache>
                <c:formatCode>0%</c:formatCode>
                <c:ptCount val="2"/>
                <c:pt idx="0">
                  <c:v>1</c:v>
                </c:pt>
                <c:pt idx="1">
                  <c:v>1</c:v>
                </c:pt>
              </c:numCache>
            </c:numRef>
          </c:val>
          <c:extLst>
            <c:ext xmlns:c16="http://schemas.microsoft.com/office/drawing/2014/chart" uri="{C3380CC4-5D6E-409C-BE32-E72D297353CC}">
              <c16:uniqueId val="{00000000-5459-4755-B080-C03A4882578F}"/>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10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2581000897115E-3"/>
          <c:y val="0"/>
          <c:w val="0.98265861216703188"/>
          <c:h val="1"/>
        </c:manualLayout>
      </c:layout>
      <c:barChart>
        <c:barDir val="bar"/>
        <c:grouping val="stacked"/>
        <c:varyColors val="0"/>
        <c:ser>
          <c:idx val="0"/>
          <c:order val="0"/>
          <c:tx>
            <c:strRef>
              <c:f>'1- Critères d''agrément'!$P$58</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d''agrément'!$O$59</c:f>
              <c:strCache>
                <c:ptCount val="1"/>
                <c:pt idx="0">
                  <c:v>Conformité aux critères d'agrément N2</c:v>
                </c:pt>
              </c:strCache>
            </c:strRef>
          </c:cat>
          <c:val>
            <c:numRef>
              <c:f>'1- Critères d''agrément'!$P$59</c:f>
              <c:numCache>
                <c:formatCode>0%</c:formatCode>
                <c:ptCount val="1"/>
                <c:pt idx="0">
                  <c:v>0</c:v>
                </c:pt>
              </c:numCache>
            </c:numRef>
          </c:val>
          <c:extLst>
            <c:ext xmlns:c16="http://schemas.microsoft.com/office/drawing/2014/chart" uri="{C3380CC4-5D6E-409C-BE32-E72D297353CC}">
              <c16:uniqueId val="{00000000-18D1-427A-B22B-2922F7443E47}"/>
            </c:ext>
          </c:extLst>
        </c:ser>
        <c:ser>
          <c:idx val="1"/>
          <c:order val="1"/>
          <c:tx>
            <c:strRef>
              <c:f>'1- Critères d''agrément'!$Q$58</c:f>
              <c:strCache>
                <c:ptCount val="1"/>
                <c:pt idx="0">
                  <c:v>Perfectible</c:v>
                </c:pt>
              </c:strCache>
            </c:strRef>
          </c:tx>
          <c:spPr>
            <a:solidFill>
              <a:schemeClr val="accent2"/>
            </a:solidFill>
            <a:ln>
              <a:noFill/>
            </a:ln>
            <a:effectLst/>
          </c:spPr>
          <c:invertIfNegative val="0"/>
          <c:dPt>
            <c:idx val="0"/>
            <c:invertIfNegative val="0"/>
            <c:bubble3D val="0"/>
            <c:spPr>
              <a:solidFill>
                <a:srgbClr val="FFCD2D"/>
              </a:solidFill>
              <a:ln>
                <a:noFill/>
              </a:ln>
              <a:effectLst/>
            </c:spPr>
            <c:extLst>
              <c:ext xmlns:c16="http://schemas.microsoft.com/office/drawing/2014/chart" uri="{C3380CC4-5D6E-409C-BE32-E72D297353CC}">
                <c16:uniqueId val="{00000000-66C8-42E3-ADD0-1D0FE3C3B9E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d''agrément'!$O$59</c:f>
              <c:strCache>
                <c:ptCount val="1"/>
                <c:pt idx="0">
                  <c:v>Conformité aux critères d'agrément N2</c:v>
                </c:pt>
              </c:strCache>
            </c:strRef>
          </c:cat>
          <c:val>
            <c:numRef>
              <c:f>'1- Critères d''agrément'!$Q$59</c:f>
              <c:numCache>
                <c:formatCode>0%</c:formatCode>
                <c:ptCount val="1"/>
                <c:pt idx="0">
                  <c:v>0</c:v>
                </c:pt>
              </c:numCache>
            </c:numRef>
          </c:val>
          <c:extLst>
            <c:ext xmlns:c16="http://schemas.microsoft.com/office/drawing/2014/chart" uri="{C3380CC4-5D6E-409C-BE32-E72D297353CC}">
              <c16:uniqueId val="{00000001-18D1-427A-B22B-2922F7443E47}"/>
            </c:ext>
          </c:extLst>
        </c:ser>
        <c:ser>
          <c:idx val="2"/>
          <c:order val="2"/>
          <c:tx>
            <c:strRef>
              <c:f>'1- Critères d''agrément'!$R$58</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d''agrément'!$O$59</c:f>
              <c:strCache>
                <c:ptCount val="1"/>
                <c:pt idx="0">
                  <c:v>Conformité aux critères d'agrément N2</c:v>
                </c:pt>
              </c:strCache>
            </c:strRef>
          </c:cat>
          <c:val>
            <c:numRef>
              <c:f>'1- Critères d''agrément'!$R$59</c:f>
              <c:numCache>
                <c:formatCode>0%</c:formatCode>
                <c:ptCount val="1"/>
                <c:pt idx="0">
                  <c:v>0</c:v>
                </c:pt>
              </c:numCache>
            </c:numRef>
          </c:val>
          <c:extLst>
            <c:ext xmlns:c16="http://schemas.microsoft.com/office/drawing/2014/chart" uri="{C3380CC4-5D6E-409C-BE32-E72D297353CC}">
              <c16:uniqueId val="{00000002-18D1-427A-B22B-2922F7443E47}"/>
            </c:ext>
          </c:extLst>
        </c:ser>
        <c:ser>
          <c:idx val="3"/>
          <c:order val="3"/>
          <c:tx>
            <c:strRef>
              <c:f>'1- Critères d''agrément'!$S$58</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d''agrément'!$O$59</c:f>
              <c:strCache>
                <c:ptCount val="1"/>
                <c:pt idx="0">
                  <c:v>Conformité aux critères d'agrément N2</c:v>
                </c:pt>
              </c:strCache>
            </c:strRef>
          </c:cat>
          <c:val>
            <c:numRef>
              <c:f>'1- Critères d''agrément'!$S$59</c:f>
              <c:numCache>
                <c:formatCode>0%</c:formatCode>
                <c:ptCount val="1"/>
                <c:pt idx="0">
                  <c:v>0</c:v>
                </c:pt>
              </c:numCache>
            </c:numRef>
          </c:val>
          <c:extLst>
            <c:ext xmlns:c16="http://schemas.microsoft.com/office/drawing/2014/chart" uri="{C3380CC4-5D6E-409C-BE32-E72D297353CC}">
              <c16:uniqueId val="{00000003-18D1-427A-B22B-2922F7443E47}"/>
            </c:ext>
          </c:extLst>
        </c:ser>
        <c:ser>
          <c:idx val="4"/>
          <c:order val="4"/>
          <c:tx>
            <c:strRef>
              <c:f>'1- Critères d''agrément'!$T$58</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d''agrément'!$O$59</c:f>
              <c:strCache>
                <c:ptCount val="1"/>
                <c:pt idx="0">
                  <c:v>Conformité aux critères d'agrément N2</c:v>
                </c:pt>
              </c:strCache>
            </c:strRef>
          </c:cat>
          <c:val>
            <c:numRef>
              <c:f>'1- Critères d''agrément'!$T$59</c:f>
              <c:numCache>
                <c:formatCode>0%</c:formatCode>
                <c:ptCount val="1"/>
                <c:pt idx="0">
                  <c:v>1</c:v>
                </c:pt>
              </c:numCache>
            </c:numRef>
          </c:val>
          <c:extLst>
            <c:ext xmlns:c16="http://schemas.microsoft.com/office/drawing/2014/chart" uri="{C3380CC4-5D6E-409C-BE32-E72D297353CC}">
              <c16:uniqueId val="{00000002-2FD8-405E-9A65-E23B8B516B97}"/>
            </c:ext>
          </c:extLst>
        </c:ser>
        <c:dLbls>
          <c:showLegendKey val="0"/>
          <c:showVal val="0"/>
          <c:showCatName val="0"/>
          <c:showSerName val="0"/>
          <c:showPercent val="0"/>
          <c:showBubbleSize val="0"/>
        </c:dLbls>
        <c:gapWidth val="150"/>
        <c:overlap val="100"/>
        <c:axId val="544975608"/>
        <c:axId val="544975968"/>
      </c:barChart>
      <c:catAx>
        <c:axId val="544975608"/>
        <c:scaling>
          <c:orientation val="minMax"/>
        </c:scaling>
        <c:delete val="1"/>
        <c:axPos val="l"/>
        <c:numFmt formatCode="General" sourceLinked="1"/>
        <c:majorTickMark val="none"/>
        <c:minorTickMark val="none"/>
        <c:tickLblPos val="nextTo"/>
        <c:crossAx val="544975968"/>
        <c:crosses val="autoZero"/>
        <c:auto val="1"/>
        <c:lblAlgn val="ctr"/>
        <c:lblOffset val="100"/>
        <c:noMultiLvlLbl val="0"/>
      </c:catAx>
      <c:valAx>
        <c:axId val="544975968"/>
        <c:scaling>
          <c:orientation val="minMax"/>
        </c:scaling>
        <c:delete val="1"/>
        <c:axPos val="b"/>
        <c:numFmt formatCode="0%" sourceLinked="1"/>
        <c:majorTickMark val="none"/>
        <c:minorTickMark val="none"/>
        <c:tickLblPos val="nextTo"/>
        <c:crossAx val="54497560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a:solidFill>
                  <a:schemeClr val="tx2"/>
                </a:solidFill>
              </a:rPr>
              <a:t>Conformité aux critères d'agrément spécifiques N2</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0.29831698622589076"/>
          <c:y val="0.36567317687430684"/>
          <c:w val="0.90425867758837108"/>
          <c:h val="0.39614758861914395"/>
        </c:manualLayout>
      </c:layout>
      <c:barChart>
        <c:barDir val="bar"/>
        <c:grouping val="percentStacked"/>
        <c:varyColors val="0"/>
        <c:ser>
          <c:idx val="0"/>
          <c:order val="0"/>
          <c:tx>
            <c:strRef>
              <c:f>'1- Critères d''agrément'!$P$61</c:f>
              <c:strCache>
                <c:ptCount val="1"/>
                <c:pt idx="0">
                  <c:v>Conforme</c:v>
                </c:pt>
              </c:strCache>
            </c:strRef>
          </c:tx>
          <c:spPr>
            <a:solidFill>
              <a:schemeClr val="accent1"/>
            </a:solidFill>
            <a:ln>
              <a:noFill/>
            </a:ln>
            <a:effectLst/>
          </c:spPr>
          <c:invertIfNegative val="0"/>
          <c:cat>
            <c:strRef>
              <c:f>'1- Critères d''agrément'!$O$62:$O$63</c:f>
              <c:strCache>
                <c:ptCount val="2"/>
                <c:pt idx="0">
                  <c:v>Adéquation des matériels</c:v>
                </c:pt>
                <c:pt idx="1">
                  <c:v>Méthodes de mesurage</c:v>
                </c:pt>
              </c:strCache>
            </c:strRef>
          </c:cat>
          <c:val>
            <c:numRef>
              <c:f>'1- Critères d''agrément'!$P$62:$P$63</c:f>
              <c:numCache>
                <c:formatCode>0%</c:formatCode>
                <c:ptCount val="2"/>
                <c:pt idx="0">
                  <c:v>0</c:v>
                </c:pt>
                <c:pt idx="1">
                  <c:v>0</c:v>
                </c:pt>
              </c:numCache>
            </c:numRef>
          </c:val>
          <c:extLst>
            <c:ext xmlns:c16="http://schemas.microsoft.com/office/drawing/2014/chart" uri="{C3380CC4-5D6E-409C-BE32-E72D297353CC}">
              <c16:uniqueId val="{00000000-5187-448D-A349-CDCED112B157}"/>
            </c:ext>
          </c:extLst>
        </c:ser>
        <c:ser>
          <c:idx val="1"/>
          <c:order val="1"/>
          <c:tx>
            <c:strRef>
              <c:f>'1- Critères d''agrément'!$Q$61</c:f>
              <c:strCache>
                <c:ptCount val="1"/>
                <c:pt idx="0">
                  <c:v>Perfectible</c:v>
                </c:pt>
              </c:strCache>
            </c:strRef>
          </c:tx>
          <c:spPr>
            <a:solidFill>
              <a:srgbClr val="FFCD2D"/>
            </a:solidFill>
            <a:ln>
              <a:noFill/>
            </a:ln>
            <a:effectLst/>
          </c:spPr>
          <c:invertIfNegative val="0"/>
          <c:cat>
            <c:strRef>
              <c:f>'1- Critères d''agrément'!$O$62:$O$63</c:f>
              <c:strCache>
                <c:ptCount val="2"/>
                <c:pt idx="0">
                  <c:v>Adéquation des matériels</c:v>
                </c:pt>
                <c:pt idx="1">
                  <c:v>Méthodes de mesurage</c:v>
                </c:pt>
              </c:strCache>
            </c:strRef>
          </c:cat>
          <c:val>
            <c:numRef>
              <c:f>'1- Critères d''agrément'!$Q$62:$Q$63</c:f>
              <c:numCache>
                <c:formatCode>0%</c:formatCode>
                <c:ptCount val="2"/>
                <c:pt idx="0">
                  <c:v>0</c:v>
                </c:pt>
                <c:pt idx="1">
                  <c:v>0</c:v>
                </c:pt>
              </c:numCache>
            </c:numRef>
          </c:val>
          <c:extLst>
            <c:ext xmlns:c16="http://schemas.microsoft.com/office/drawing/2014/chart" uri="{C3380CC4-5D6E-409C-BE32-E72D297353CC}">
              <c16:uniqueId val="{00000001-5187-448D-A349-CDCED112B157}"/>
            </c:ext>
          </c:extLst>
        </c:ser>
        <c:ser>
          <c:idx val="2"/>
          <c:order val="2"/>
          <c:tx>
            <c:strRef>
              <c:f>'1- Critères d''agrément'!$R$61</c:f>
              <c:strCache>
                <c:ptCount val="1"/>
                <c:pt idx="0">
                  <c:v>Non conforme</c:v>
                </c:pt>
              </c:strCache>
            </c:strRef>
          </c:tx>
          <c:spPr>
            <a:solidFill>
              <a:srgbClr val="FF4F4F"/>
            </a:solidFill>
            <a:ln>
              <a:noFill/>
            </a:ln>
            <a:effectLst/>
          </c:spPr>
          <c:invertIfNegative val="0"/>
          <c:cat>
            <c:strRef>
              <c:f>'1- Critères d''agrément'!$O$62:$O$63</c:f>
              <c:strCache>
                <c:ptCount val="2"/>
                <c:pt idx="0">
                  <c:v>Adéquation des matériels</c:v>
                </c:pt>
                <c:pt idx="1">
                  <c:v>Méthodes de mesurage</c:v>
                </c:pt>
              </c:strCache>
            </c:strRef>
          </c:cat>
          <c:val>
            <c:numRef>
              <c:f>'1- Critères d''agrément'!$R$62:$R$63</c:f>
              <c:numCache>
                <c:formatCode>0%</c:formatCode>
                <c:ptCount val="2"/>
                <c:pt idx="0">
                  <c:v>0</c:v>
                </c:pt>
                <c:pt idx="1">
                  <c:v>0</c:v>
                </c:pt>
              </c:numCache>
            </c:numRef>
          </c:val>
          <c:extLst>
            <c:ext xmlns:c16="http://schemas.microsoft.com/office/drawing/2014/chart" uri="{C3380CC4-5D6E-409C-BE32-E72D297353CC}">
              <c16:uniqueId val="{00000002-5187-448D-A349-CDCED112B157}"/>
            </c:ext>
          </c:extLst>
        </c:ser>
        <c:ser>
          <c:idx val="3"/>
          <c:order val="3"/>
          <c:tx>
            <c:strRef>
              <c:f>'1- Critères d''agrément'!$S$61</c:f>
              <c:strCache>
                <c:ptCount val="1"/>
                <c:pt idx="0">
                  <c:v>Non concerné</c:v>
                </c:pt>
              </c:strCache>
            </c:strRef>
          </c:tx>
          <c:spPr>
            <a:solidFill>
              <a:schemeClr val="accent4"/>
            </a:solidFill>
            <a:ln>
              <a:noFill/>
            </a:ln>
            <a:effectLst/>
          </c:spPr>
          <c:invertIfNegative val="0"/>
          <c:cat>
            <c:strRef>
              <c:f>'1- Critères d''agrément'!$O$62:$O$63</c:f>
              <c:strCache>
                <c:ptCount val="2"/>
                <c:pt idx="0">
                  <c:v>Adéquation des matériels</c:v>
                </c:pt>
                <c:pt idx="1">
                  <c:v>Méthodes de mesurage</c:v>
                </c:pt>
              </c:strCache>
            </c:strRef>
          </c:cat>
          <c:val>
            <c:numRef>
              <c:f>'1- Critères d''agrément'!$S$62:$S$63</c:f>
              <c:numCache>
                <c:formatCode>0%</c:formatCode>
                <c:ptCount val="2"/>
                <c:pt idx="0">
                  <c:v>0</c:v>
                </c:pt>
                <c:pt idx="1">
                  <c:v>0</c:v>
                </c:pt>
              </c:numCache>
            </c:numRef>
          </c:val>
          <c:extLst>
            <c:ext xmlns:c16="http://schemas.microsoft.com/office/drawing/2014/chart" uri="{C3380CC4-5D6E-409C-BE32-E72D297353CC}">
              <c16:uniqueId val="{00000003-5187-448D-A349-CDCED112B157}"/>
            </c:ext>
          </c:extLst>
        </c:ser>
        <c:ser>
          <c:idx val="4"/>
          <c:order val="4"/>
          <c:tx>
            <c:strRef>
              <c:f>'1- Critères d''agrément'!$T$61</c:f>
              <c:strCache>
                <c:ptCount val="1"/>
                <c:pt idx="0">
                  <c:v>À remplir</c:v>
                </c:pt>
              </c:strCache>
            </c:strRef>
          </c:tx>
          <c:spPr>
            <a:pattFill prst="ltUpDiag">
              <a:fgClr>
                <a:schemeClr val="tx2"/>
              </a:fgClr>
              <a:bgClr>
                <a:schemeClr val="bg1"/>
              </a:bgClr>
            </a:pattFill>
            <a:ln>
              <a:noFill/>
            </a:ln>
            <a:effectLst/>
          </c:spPr>
          <c:invertIfNegative val="0"/>
          <c:cat>
            <c:strRef>
              <c:f>'1- Critères d''agrément'!$O$62:$O$63</c:f>
              <c:strCache>
                <c:ptCount val="2"/>
                <c:pt idx="0">
                  <c:v>Adéquation des matériels</c:v>
                </c:pt>
                <c:pt idx="1">
                  <c:v>Méthodes de mesurage</c:v>
                </c:pt>
              </c:strCache>
            </c:strRef>
          </c:cat>
          <c:val>
            <c:numRef>
              <c:f>'1- Critères d''agrément'!$T$62:$T$63</c:f>
              <c:numCache>
                <c:formatCode>0%</c:formatCode>
                <c:ptCount val="2"/>
                <c:pt idx="0">
                  <c:v>1</c:v>
                </c:pt>
                <c:pt idx="1">
                  <c:v>1</c:v>
                </c:pt>
              </c:numCache>
            </c:numRef>
          </c:val>
          <c:extLst>
            <c:ext xmlns:c16="http://schemas.microsoft.com/office/drawing/2014/chart" uri="{C3380CC4-5D6E-409C-BE32-E72D297353CC}">
              <c16:uniqueId val="{00000000-4D71-4B0A-A953-5CF5B8FE4332}"/>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10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r>
              <a:rPr lang="fr-FR" sz="1400" b="1" i="0" u="none" strike="noStrike" kern="1200" spc="0" baseline="0">
                <a:solidFill>
                  <a:schemeClr val="tx2"/>
                </a:solidFill>
              </a:rPr>
              <a:t>Conformité aux critères d'agrément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j-lt"/>
              <a:ea typeface="+mn-ea"/>
              <a:cs typeface="+mn-cs"/>
            </a:defRPr>
          </a:pPr>
          <a:endParaRPr lang="fr-FR"/>
        </a:p>
      </c:txPr>
    </c:title>
    <c:autoTitleDeleted val="0"/>
    <c:plotArea>
      <c:layout>
        <c:manualLayout>
          <c:layoutTarget val="inner"/>
          <c:xMode val="edge"/>
          <c:yMode val="edge"/>
          <c:x val="8.6618231999350554E-3"/>
          <c:y val="0.34786307961504814"/>
          <c:w val="0.99133817680006486"/>
          <c:h val="0.62649496937882765"/>
        </c:manualLayout>
      </c:layout>
      <c:barChart>
        <c:barDir val="bar"/>
        <c:grouping val="percentStacked"/>
        <c:varyColors val="0"/>
        <c:ser>
          <c:idx val="0"/>
          <c:order val="0"/>
          <c:tx>
            <c:strRef>
              <c:f>'1- Critères d''agrément'!$P$2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d''agrément'!$P$3</c:f>
              <c:numCache>
                <c:formatCode>0%</c:formatCode>
                <c:ptCount val="1"/>
                <c:pt idx="0">
                  <c:v>0</c:v>
                </c:pt>
              </c:numCache>
            </c:numRef>
          </c:val>
          <c:extLst>
            <c:ext xmlns:c16="http://schemas.microsoft.com/office/drawing/2014/chart" uri="{C3380CC4-5D6E-409C-BE32-E72D297353CC}">
              <c16:uniqueId val="{00000000-C59A-4BB1-B9C3-CC7B34639B13}"/>
            </c:ext>
          </c:extLst>
        </c:ser>
        <c:ser>
          <c:idx val="1"/>
          <c:order val="1"/>
          <c:tx>
            <c:strRef>
              <c:f>'1- Critères d''agrément'!$Q$2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d''agrément'!$Q$3</c:f>
              <c:numCache>
                <c:formatCode>0%</c:formatCode>
                <c:ptCount val="1"/>
                <c:pt idx="0">
                  <c:v>0</c:v>
                </c:pt>
              </c:numCache>
            </c:numRef>
          </c:val>
          <c:extLst>
            <c:ext xmlns:c16="http://schemas.microsoft.com/office/drawing/2014/chart" uri="{C3380CC4-5D6E-409C-BE32-E72D297353CC}">
              <c16:uniqueId val="{00000001-C59A-4BB1-B9C3-CC7B34639B13}"/>
            </c:ext>
          </c:extLst>
        </c:ser>
        <c:ser>
          <c:idx val="2"/>
          <c:order val="2"/>
          <c:tx>
            <c:strRef>
              <c:f>'1- Critères d''agrément'!$R$2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d''agrément'!$R$3</c:f>
              <c:numCache>
                <c:formatCode>0%</c:formatCode>
                <c:ptCount val="1"/>
                <c:pt idx="0">
                  <c:v>0</c:v>
                </c:pt>
              </c:numCache>
            </c:numRef>
          </c:val>
          <c:extLst>
            <c:ext xmlns:c16="http://schemas.microsoft.com/office/drawing/2014/chart" uri="{C3380CC4-5D6E-409C-BE32-E72D297353CC}">
              <c16:uniqueId val="{00000002-C59A-4BB1-B9C3-CC7B34639B13}"/>
            </c:ext>
          </c:extLst>
        </c:ser>
        <c:ser>
          <c:idx val="3"/>
          <c:order val="3"/>
          <c:tx>
            <c:strRef>
              <c:f>'1- Critères d''agrément'!$S$2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d''agrément'!$S$3</c:f>
              <c:numCache>
                <c:formatCode>0%</c:formatCode>
                <c:ptCount val="1"/>
                <c:pt idx="0">
                  <c:v>0</c:v>
                </c:pt>
              </c:numCache>
            </c:numRef>
          </c:val>
          <c:extLst>
            <c:ext xmlns:c16="http://schemas.microsoft.com/office/drawing/2014/chart" uri="{C3380CC4-5D6E-409C-BE32-E72D297353CC}">
              <c16:uniqueId val="{00000003-C59A-4BB1-B9C3-CC7B34639B13}"/>
            </c:ext>
          </c:extLst>
        </c:ser>
        <c:ser>
          <c:idx val="4"/>
          <c:order val="4"/>
          <c:tx>
            <c:strRef>
              <c:f>'1- Critères d''agrément'!$T$2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d''agrément'!$O$3</c:f>
              <c:strCache>
                <c:ptCount val="1"/>
                <c:pt idx="0">
                  <c:v>Conformité aux critères d'agrément</c:v>
                </c:pt>
              </c:strCache>
            </c:strRef>
          </c:cat>
          <c:val>
            <c:numRef>
              <c:f>'1- Critères d''agrément'!$T$3</c:f>
              <c:numCache>
                <c:formatCode>0%</c:formatCode>
                <c:ptCount val="1"/>
                <c:pt idx="0">
                  <c:v>1</c:v>
                </c:pt>
              </c:numCache>
            </c:numRef>
          </c:val>
          <c:extLst>
            <c:ext xmlns:c16="http://schemas.microsoft.com/office/drawing/2014/chart" uri="{C3380CC4-5D6E-409C-BE32-E72D297353CC}">
              <c16:uniqueId val="{00000000-3A10-45E1-8240-1A0369EC81F6}"/>
            </c:ext>
          </c:extLst>
        </c:ser>
        <c:dLbls>
          <c:showLegendKey val="0"/>
          <c:showVal val="0"/>
          <c:showCatName val="0"/>
          <c:showSerName val="0"/>
          <c:showPercent val="0"/>
          <c:showBubbleSize val="0"/>
        </c:dLbls>
        <c:gapWidth val="150"/>
        <c:overlap val="100"/>
        <c:axId val="447269856"/>
        <c:axId val="447271656"/>
      </c:barChart>
      <c:catAx>
        <c:axId val="447269856"/>
        <c:scaling>
          <c:orientation val="minMax"/>
        </c:scaling>
        <c:delete val="1"/>
        <c:axPos val="l"/>
        <c:numFmt formatCode="General" sourceLinked="1"/>
        <c:majorTickMark val="none"/>
        <c:minorTickMark val="none"/>
        <c:tickLblPos val="nextTo"/>
        <c:crossAx val="447271656"/>
        <c:crosses val="autoZero"/>
        <c:auto val="1"/>
        <c:lblAlgn val="ctr"/>
        <c:lblOffset val="100"/>
        <c:noMultiLvlLbl val="0"/>
      </c:catAx>
      <c:valAx>
        <c:axId val="447271656"/>
        <c:scaling>
          <c:orientation val="minMax"/>
        </c:scaling>
        <c:delete val="1"/>
        <c:axPos val="b"/>
        <c:numFmt formatCode="0%" sourceLinked="1"/>
        <c:majorTickMark val="none"/>
        <c:minorTickMark val="none"/>
        <c:tickLblPos val="nextTo"/>
        <c:crossAx val="447269856"/>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0">
          <a:solidFill>
            <a:schemeClr val="tx1"/>
          </a:solidFill>
          <a:latin typeface="+mj-lt"/>
        </a:defRPr>
      </a:pPr>
      <a:endParaRPr lang="fr-FR"/>
    </a:p>
  </c:txPr>
  <c:printSettings>
    <c:headerFooter/>
    <c:pageMargins b="0.75" l="0.7" r="0.7" t="0.75" header="0.3" footer="0.3"/>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2581000897115E-3"/>
          <c:y val="0"/>
          <c:w val="0.98265861216703188"/>
          <c:h val="1"/>
        </c:manualLayout>
      </c:layout>
      <c:barChart>
        <c:barDir val="bar"/>
        <c:grouping val="stacked"/>
        <c:varyColors val="0"/>
        <c:ser>
          <c:idx val="0"/>
          <c:order val="0"/>
          <c:tx>
            <c:strRef>
              <c:f>'1- Critères d''agrément'!$P$22</c:f>
              <c:strCache>
                <c:ptCount val="1"/>
                <c:pt idx="0">
                  <c:v>Conforme</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d''agrément'!$P$23</c:f>
              <c:numCache>
                <c:formatCode>0%</c:formatCode>
                <c:ptCount val="1"/>
                <c:pt idx="0">
                  <c:v>0</c:v>
                </c:pt>
              </c:numCache>
            </c:numRef>
          </c:val>
          <c:extLst>
            <c:ext xmlns:c16="http://schemas.microsoft.com/office/drawing/2014/chart" uri="{C3380CC4-5D6E-409C-BE32-E72D297353CC}">
              <c16:uniqueId val="{00000000-AD51-487A-8627-E724BB0EF84D}"/>
            </c:ext>
          </c:extLst>
        </c:ser>
        <c:ser>
          <c:idx val="1"/>
          <c:order val="1"/>
          <c:tx>
            <c:strRef>
              <c:f>'1- Critères d''agrément'!$Q$22</c:f>
              <c:strCache>
                <c:ptCount val="1"/>
                <c:pt idx="0">
                  <c:v>Perfectible</c:v>
                </c:pt>
              </c:strCache>
            </c:strRef>
          </c:tx>
          <c:spPr>
            <a:solidFill>
              <a:srgbClr val="FFCD2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d''agrément'!$Q$23</c:f>
              <c:numCache>
                <c:formatCode>0%</c:formatCode>
                <c:ptCount val="1"/>
                <c:pt idx="0">
                  <c:v>0</c:v>
                </c:pt>
              </c:numCache>
            </c:numRef>
          </c:val>
          <c:extLst>
            <c:ext xmlns:c16="http://schemas.microsoft.com/office/drawing/2014/chart" uri="{C3380CC4-5D6E-409C-BE32-E72D297353CC}">
              <c16:uniqueId val="{00000001-AD51-487A-8627-E724BB0EF84D}"/>
            </c:ext>
          </c:extLst>
        </c:ser>
        <c:ser>
          <c:idx val="2"/>
          <c:order val="2"/>
          <c:tx>
            <c:strRef>
              <c:f>'1- Critères d''agrément'!$R$22</c:f>
              <c:strCache>
                <c:ptCount val="1"/>
                <c:pt idx="0">
                  <c:v>Non conforme</c:v>
                </c:pt>
              </c:strCache>
            </c:strRef>
          </c:tx>
          <c:spPr>
            <a:solidFill>
              <a:srgbClr val="FF4F4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d''agrément'!$R$23</c:f>
              <c:numCache>
                <c:formatCode>0%</c:formatCode>
                <c:ptCount val="1"/>
                <c:pt idx="0">
                  <c:v>0</c:v>
                </c:pt>
              </c:numCache>
            </c:numRef>
          </c:val>
          <c:extLst>
            <c:ext xmlns:c16="http://schemas.microsoft.com/office/drawing/2014/chart" uri="{C3380CC4-5D6E-409C-BE32-E72D297353CC}">
              <c16:uniqueId val="{00000002-AD51-487A-8627-E724BB0EF84D}"/>
            </c:ext>
          </c:extLst>
        </c:ser>
        <c:ser>
          <c:idx val="3"/>
          <c:order val="3"/>
          <c:tx>
            <c:strRef>
              <c:f>'1- Critères d''agrément'!$S$22</c:f>
              <c:strCache>
                <c:ptCount val="1"/>
                <c:pt idx="0">
                  <c:v>Non concerné</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d''agrément'!$S$23</c:f>
              <c:numCache>
                <c:formatCode>0%</c:formatCode>
                <c:ptCount val="1"/>
                <c:pt idx="0">
                  <c:v>0</c:v>
                </c:pt>
              </c:numCache>
            </c:numRef>
          </c:val>
          <c:extLst>
            <c:ext xmlns:c16="http://schemas.microsoft.com/office/drawing/2014/chart" uri="{C3380CC4-5D6E-409C-BE32-E72D297353CC}">
              <c16:uniqueId val="{00000003-AD51-487A-8627-E724BB0EF84D}"/>
            </c:ext>
          </c:extLst>
        </c:ser>
        <c:ser>
          <c:idx val="4"/>
          <c:order val="4"/>
          <c:tx>
            <c:strRef>
              <c:f>'1- Critères d''agrément'!$T$22</c:f>
              <c:strCache>
                <c:ptCount val="1"/>
                <c:pt idx="0">
                  <c:v>À remplir</c:v>
                </c:pt>
              </c:strCache>
            </c:strRef>
          </c:tx>
          <c:spPr>
            <a:pattFill prst="ltUpDiag">
              <a:fgClr>
                <a:schemeClr val="tx2"/>
              </a:fgClr>
              <a:bgClr>
                <a:schemeClr val="bg1"/>
              </a:bgClr>
            </a:patt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Critères d''agrément'!$O$23</c:f>
              <c:strCache>
                <c:ptCount val="1"/>
                <c:pt idx="0">
                  <c:v>Conformité aux critères d'agrément N1</c:v>
                </c:pt>
              </c:strCache>
            </c:strRef>
          </c:cat>
          <c:val>
            <c:numRef>
              <c:f>'1- Critères d''agrément'!$T$23</c:f>
              <c:numCache>
                <c:formatCode>0%</c:formatCode>
                <c:ptCount val="1"/>
                <c:pt idx="0">
                  <c:v>1</c:v>
                </c:pt>
              </c:numCache>
            </c:numRef>
          </c:val>
          <c:extLst>
            <c:ext xmlns:c16="http://schemas.microsoft.com/office/drawing/2014/chart" uri="{C3380CC4-5D6E-409C-BE32-E72D297353CC}">
              <c16:uniqueId val="{00000004-AD51-487A-8627-E724BB0EF84D}"/>
            </c:ext>
          </c:extLst>
        </c:ser>
        <c:dLbls>
          <c:showLegendKey val="0"/>
          <c:showVal val="0"/>
          <c:showCatName val="0"/>
          <c:showSerName val="0"/>
          <c:showPercent val="0"/>
          <c:showBubbleSize val="0"/>
        </c:dLbls>
        <c:gapWidth val="150"/>
        <c:overlap val="100"/>
        <c:axId val="544975608"/>
        <c:axId val="544975968"/>
      </c:barChart>
      <c:catAx>
        <c:axId val="544975608"/>
        <c:scaling>
          <c:orientation val="minMax"/>
        </c:scaling>
        <c:delete val="1"/>
        <c:axPos val="l"/>
        <c:numFmt formatCode="General" sourceLinked="1"/>
        <c:majorTickMark val="none"/>
        <c:minorTickMark val="none"/>
        <c:tickLblPos val="nextTo"/>
        <c:crossAx val="544975968"/>
        <c:crosses val="autoZero"/>
        <c:auto val="1"/>
        <c:lblAlgn val="ctr"/>
        <c:lblOffset val="100"/>
        <c:noMultiLvlLbl val="0"/>
      </c:catAx>
      <c:valAx>
        <c:axId val="544975968"/>
        <c:scaling>
          <c:orientation val="minMax"/>
        </c:scaling>
        <c:delete val="1"/>
        <c:axPos val="b"/>
        <c:numFmt formatCode="0%" sourceLinked="1"/>
        <c:majorTickMark val="none"/>
        <c:minorTickMark val="none"/>
        <c:tickLblPos val="nextTo"/>
        <c:crossAx val="544975608"/>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938984547231419E-2"/>
          <c:y val="0"/>
          <c:w val="0.98106101545276858"/>
          <c:h val="1"/>
        </c:manualLayout>
      </c:layout>
      <c:barChart>
        <c:barDir val="bar"/>
        <c:grouping val="percentStacked"/>
        <c:varyColors val="0"/>
        <c:ser>
          <c:idx val="0"/>
          <c:order val="0"/>
          <c:tx>
            <c:strRef>
              <c:f>'2- Complétude des rapports'!$K$4</c:f>
              <c:strCache>
                <c:ptCount val="1"/>
                <c:pt idx="0">
                  <c:v>Oui</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rapports'!$J$5</c:f>
              <c:strCache>
                <c:ptCount val="1"/>
                <c:pt idx="0">
                  <c:v>Complétude N1</c:v>
                </c:pt>
              </c:strCache>
            </c:strRef>
          </c:cat>
          <c:val>
            <c:numRef>
              <c:f>'2- Complétude des rapports'!$K$5</c:f>
              <c:numCache>
                <c:formatCode>0%</c:formatCode>
                <c:ptCount val="1"/>
                <c:pt idx="0">
                  <c:v>0</c:v>
                </c:pt>
              </c:numCache>
            </c:numRef>
          </c:val>
          <c:extLst>
            <c:ext xmlns:c16="http://schemas.microsoft.com/office/drawing/2014/chart" uri="{C3380CC4-5D6E-409C-BE32-E72D297353CC}">
              <c16:uniqueId val="{00000000-3A80-44EB-8FA5-C87D300C9D41}"/>
            </c:ext>
          </c:extLst>
        </c:ser>
        <c:ser>
          <c:idx val="1"/>
          <c:order val="1"/>
          <c:tx>
            <c:strRef>
              <c:f>'2- Complétude des rapports'!$L$4</c:f>
              <c:strCache>
                <c:ptCount val="1"/>
                <c:pt idx="0">
                  <c:v>Non</c:v>
                </c:pt>
              </c:strCache>
            </c:strRef>
          </c:tx>
          <c:spPr>
            <a:solidFill>
              <a:schemeClr val="accent2"/>
            </a:solidFill>
            <a:ln>
              <a:noFill/>
            </a:ln>
            <a:effectLst/>
          </c:spPr>
          <c:invertIfNegative val="0"/>
          <c:dPt>
            <c:idx val="0"/>
            <c:invertIfNegative val="0"/>
            <c:bubble3D val="0"/>
            <c:spPr>
              <a:solidFill>
                <a:srgbClr val="FF4F4F"/>
              </a:solidFill>
              <a:ln>
                <a:noFill/>
              </a:ln>
              <a:effectLst/>
            </c:spPr>
            <c:extLst>
              <c:ext xmlns:c16="http://schemas.microsoft.com/office/drawing/2014/chart" uri="{C3380CC4-5D6E-409C-BE32-E72D297353CC}">
                <c16:uniqueId val="{00000000-C35F-4AF4-8D8B-F3F91F60C73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j-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Complétude des rapports'!$J$5</c:f>
              <c:strCache>
                <c:ptCount val="1"/>
                <c:pt idx="0">
                  <c:v>Complétude N1</c:v>
                </c:pt>
              </c:strCache>
            </c:strRef>
          </c:cat>
          <c:val>
            <c:numRef>
              <c:f>'2- Complétude des rapports'!$L$5</c:f>
              <c:numCache>
                <c:formatCode>0%</c:formatCode>
                <c:ptCount val="1"/>
                <c:pt idx="0">
                  <c:v>1</c:v>
                </c:pt>
              </c:numCache>
            </c:numRef>
          </c:val>
          <c:extLst>
            <c:ext xmlns:c16="http://schemas.microsoft.com/office/drawing/2014/chart" uri="{C3380CC4-5D6E-409C-BE32-E72D297353CC}">
              <c16:uniqueId val="{00000001-3A80-44EB-8FA5-C87D300C9D41}"/>
            </c:ext>
          </c:extLst>
        </c:ser>
        <c:dLbls>
          <c:showLegendKey val="0"/>
          <c:showVal val="0"/>
          <c:showCatName val="0"/>
          <c:showSerName val="0"/>
          <c:showPercent val="0"/>
          <c:showBubbleSize val="0"/>
        </c:dLbls>
        <c:gapWidth val="150"/>
        <c:overlap val="100"/>
        <c:axId val="640371304"/>
        <c:axId val="640364104"/>
      </c:barChart>
      <c:catAx>
        <c:axId val="640371304"/>
        <c:scaling>
          <c:orientation val="minMax"/>
        </c:scaling>
        <c:delete val="1"/>
        <c:axPos val="l"/>
        <c:numFmt formatCode="General" sourceLinked="1"/>
        <c:majorTickMark val="none"/>
        <c:minorTickMark val="none"/>
        <c:tickLblPos val="nextTo"/>
        <c:crossAx val="640364104"/>
        <c:crosses val="autoZero"/>
        <c:auto val="1"/>
        <c:lblAlgn val="ctr"/>
        <c:lblOffset val="100"/>
        <c:noMultiLvlLbl val="0"/>
      </c:catAx>
      <c:valAx>
        <c:axId val="640364104"/>
        <c:scaling>
          <c:orientation val="minMax"/>
        </c:scaling>
        <c:delete val="1"/>
        <c:axPos val="b"/>
        <c:numFmt formatCode="0%" sourceLinked="1"/>
        <c:majorTickMark val="none"/>
        <c:minorTickMark val="none"/>
        <c:tickLblPos val="nextTo"/>
        <c:crossAx val="640371304"/>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r>
              <a:rPr lang="fr-FR" sz="1100" b="1" i="0" u="none" strike="noStrike" baseline="0">
                <a:effectLst/>
              </a:rPr>
              <a:t>Complétude des rapports d'intervention N1</a:t>
            </a:r>
            <a:endParaRPr lang="fr-F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2"/>
              </a:solidFill>
              <a:latin typeface="+mj-lt"/>
              <a:ea typeface="+mn-ea"/>
              <a:cs typeface="+mn-cs"/>
            </a:defRPr>
          </a:pPr>
          <a:endParaRPr lang="fr-FR"/>
        </a:p>
      </c:txPr>
    </c:title>
    <c:autoTitleDeleted val="0"/>
    <c:plotArea>
      <c:layout>
        <c:manualLayout>
          <c:layoutTarget val="inner"/>
          <c:xMode val="edge"/>
          <c:yMode val="edge"/>
          <c:x val="0.45040266841644794"/>
          <c:y val="0.28358888888888889"/>
          <c:w val="0.90425867758837108"/>
          <c:h val="0.59156939553410093"/>
        </c:manualLayout>
      </c:layout>
      <c:barChart>
        <c:barDir val="bar"/>
        <c:grouping val="percentStacked"/>
        <c:varyColors val="0"/>
        <c:ser>
          <c:idx val="0"/>
          <c:order val="0"/>
          <c:tx>
            <c:strRef>
              <c:f>'2- Complétude des rapports'!$K$6</c:f>
              <c:strCache>
                <c:ptCount val="1"/>
                <c:pt idx="0">
                  <c:v>Oui</c:v>
                </c:pt>
              </c:strCache>
            </c:strRef>
          </c:tx>
          <c:spPr>
            <a:solidFill>
              <a:schemeClr val="accent1"/>
            </a:solidFill>
            <a:ln>
              <a:noFill/>
            </a:ln>
            <a:effectLst/>
          </c:spPr>
          <c:invertIfNegative val="0"/>
          <c:cat>
            <c:strRef>
              <c:f>'2- Complétude des rapports'!$J$7:$J$12</c:f>
              <c:strCache>
                <c:ptCount val="6"/>
                <c:pt idx="0">
                  <c:v>Informations générales</c:v>
                </c:pt>
                <c:pt idx="1">
                  <c:v>Références réglementaires et normatives</c:v>
                </c:pt>
                <c:pt idx="2">
                  <c:v>Description de l'ERP</c:v>
                </c:pt>
                <c:pt idx="3">
                  <c:v>Plans</c:v>
                </c:pt>
                <c:pt idx="4">
                  <c:v>Mesurages</c:v>
                </c:pt>
                <c:pt idx="5">
                  <c:v>Analyse, conclusions et suites à donner</c:v>
                </c:pt>
              </c:strCache>
            </c:strRef>
          </c:cat>
          <c:val>
            <c:numRef>
              <c:f>'2- Complétude des rapports'!$K$7:$K$12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A05-4611-8371-242FC068FCB7}"/>
            </c:ext>
          </c:extLst>
        </c:ser>
        <c:ser>
          <c:idx val="1"/>
          <c:order val="1"/>
          <c:tx>
            <c:strRef>
              <c:f>'2- Complétude des rapports'!$L$6</c:f>
              <c:strCache>
                <c:ptCount val="1"/>
                <c:pt idx="0">
                  <c:v>Non</c:v>
                </c:pt>
              </c:strCache>
            </c:strRef>
          </c:tx>
          <c:spPr>
            <a:solidFill>
              <a:srgbClr val="FF4F4F"/>
            </a:solidFill>
            <a:ln>
              <a:noFill/>
            </a:ln>
            <a:effectLst/>
          </c:spPr>
          <c:invertIfNegative val="0"/>
          <c:cat>
            <c:strRef>
              <c:f>'2- Complétude des rapports'!$J$7:$J$12</c:f>
              <c:strCache>
                <c:ptCount val="6"/>
                <c:pt idx="0">
                  <c:v>Informations générales</c:v>
                </c:pt>
                <c:pt idx="1">
                  <c:v>Références réglementaires et normatives</c:v>
                </c:pt>
                <c:pt idx="2">
                  <c:v>Description de l'ERP</c:v>
                </c:pt>
                <c:pt idx="3">
                  <c:v>Plans</c:v>
                </c:pt>
                <c:pt idx="4">
                  <c:v>Mesurages</c:v>
                </c:pt>
                <c:pt idx="5">
                  <c:v>Analyse, conclusions et suites à donner</c:v>
                </c:pt>
              </c:strCache>
            </c:strRef>
          </c:cat>
          <c:val>
            <c:numRef>
              <c:f>'2- Complétude des rapports'!$L$7:$L$12</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1-5A05-4611-8371-242FC068FCB7}"/>
            </c:ext>
          </c:extLst>
        </c:ser>
        <c:dLbls>
          <c:showLegendKey val="0"/>
          <c:showVal val="0"/>
          <c:showCatName val="0"/>
          <c:showSerName val="0"/>
          <c:showPercent val="0"/>
          <c:showBubbleSize val="0"/>
        </c:dLbls>
        <c:gapWidth val="100"/>
        <c:overlap val="100"/>
        <c:axId val="551279240"/>
        <c:axId val="551279600"/>
      </c:barChart>
      <c:catAx>
        <c:axId val="551279240"/>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j-lt"/>
                <a:ea typeface="+mn-ea"/>
                <a:cs typeface="+mn-cs"/>
              </a:defRPr>
            </a:pPr>
            <a:endParaRPr lang="fr-FR"/>
          </a:p>
        </c:txPr>
        <c:crossAx val="551279600"/>
        <c:crosses val="autoZero"/>
        <c:auto val="1"/>
        <c:lblAlgn val="ctr"/>
        <c:lblOffset val="0"/>
        <c:noMultiLvlLbl val="0"/>
      </c:catAx>
      <c:valAx>
        <c:axId val="5512796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crossAx val="551279240"/>
        <c:crosses val="autoZero"/>
        <c:crossBetween val="between"/>
        <c:majorUnit val="0.2"/>
      </c:valAx>
      <c:spPr>
        <a:noFill/>
        <a:ln>
          <a:noFill/>
        </a:ln>
        <a:effectLst/>
      </c:spPr>
    </c:plotArea>
    <c:legend>
      <c:legendPos val="b"/>
      <c:layout>
        <c:manualLayout>
          <c:xMode val="edge"/>
          <c:yMode val="edge"/>
          <c:x val="0.40862314085739282"/>
          <c:y val="0.88033342565847594"/>
          <c:w val="0.34386482939632546"/>
          <c:h val="0.112966406837336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j-lt"/>
              <a:ea typeface="+mn-ea"/>
              <a:cs typeface="+mn-cs"/>
            </a:defRPr>
          </a:pPr>
          <a:endParaRPr lang="fr-FR"/>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j-lt"/>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E$57" lockText="1" noThreeD="1"/>
</file>

<file path=xl/ctrlProps/ctrlProp10.xml><?xml version="1.0" encoding="utf-8"?>
<formControlPr xmlns="http://schemas.microsoft.com/office/spreadsheetml/2009/9/main" objectType="CheckBox" fmlaLink="$B70" lockText="1" noThreeD="1"/>
</file>

<file path=xl/ctrlProps/ctrlProp11.xml><?xml version="1.0" encoding="utf-8"?>
<formControlPr xmlns="http://schemas.microsoft.com/office/spreadsheetml/2009/9/main" objectType="CheckBox" fmlaLink="$B73" lockText="1" noThreeD="1"/>
</file>

<file path=xl/ctrlProps/ctrlProp12.xml><?xml version="1.0" encoding="utf-8"?>
<formControlPr xmlns="http://schemas.microsoft.com/office/spreadsheetml/2009/9/main" objectType="CheckBox" fmlaLink="$B72" lockText="1" noThreeD="1"/>
</file>

<file path=xl/ctrlProps/ctrlProp13.xml><?xml version="1.0" encoding="utf-8"?>
<formControlPr xmlns="http://schemas.microsoft.com/office/spreadsheetml/2009/9/main" objectType="CheckBox" fmlaLink="$B75" lockText="1" noThreeD="1"/>
</file>

<file path=xl/ctrlProps/ctrlProp14.xml><?xml version="1.0" encoding="utf-8"?>
<formControlPr xmlns="http://schemas.microsoft.com/office/spreadsheetml/2009/9/main" objectType="CheckBox" fmlaLink="$B74" lockText="1" noThreeD="1"/>
</file>

<file path=xl/ctrlProps/ctrlProp15.xml><?xml version="1.0" encoding="utf-8"?>
<formControlPr xmlns="http://schemas.microsoft.com/office/spreadsheetml/2009/9/main" objectType="CheckBox" fmlaLink="$B18" lockText="1" noThreeD="1"/>
</file>

<file path=xl/ctrlProps/ctrlProp16.xml><?xml version="1.0" encoding="utf-8"?>
<formControlPr xmlns="http://schemas.microsoft.com/office/spreadsheetml/2009/9/main" objectType="CheckBox" fmlaLink="$B17" lockText="1" noThreeD="1"/>
</file>

<file path=xl/ctrlProps/ctrlProp17.xml><?xml version="1.0" encoding="utf-8"?>
<formControlPr xmlns="http://schemas.microsoft.com/office/spreadsheetml/2009/9/main" objectType="CheckBox" fmlaLink="$B20" lockText="1" noThreeD="1"/>
</file>

<file path=xl/ctrlProps/ctrlProp18.xml><?xml version="1.0" encoding="utf-8"?>
<formControlPr xmlns="http://schemas.microsoft.com/office/spreadsheetml/2009/9/main" objectType="CheckBox" fmlaLink="$B19" lockText="1" noThreeD="1"/>
</file>

<file path=xl/ctrlProps/ctrlProp19.xml><?xml version="1.0" encoding="utf-8"?>
<formControlPr xmlns="http://schemas.microsoft.com/office/spreadsheetml/2009/9/main" objectType="CheckBox" fmlaLink="$B21" lockText="1" noThreeD="1"/>
</file>

<file path=xl/ctrlProps/ctrlProp2.xml><?xml version="1.0" encoding="utf-8"?>
<formControlPr xmlns="http://schemas.microsoft.com/office/spreadsheetml/2009/9/main" objectType="CheckBox" fmlaLink="$B$66" lockText="1" noThreeD="1"/>
</file>

<file path=xl/ctrlProps/ctrlProp20.xml><?xml version="1.0" encoding="utf-8"?>
<formControlPr xmlns="http://schemas.microsoft.com/office/spreadsheetml/2009/9/main" objectType="CheckBox" fmlaLink="$B26" lockText="1" noThreeD="1"/>
</file>

<file path=xl/ctrlProps/ctrlProp21.xml><?xml version="1.0" encoding="utf-8"?>
<formControlPr xmlns="http://schemas.microsoft.com/office/spreadsheetml/2009/9/main" objectType="CheckBox" fmlaLink="$B25" lockText="1" noThreeD="1"/>
</file>

<file path=xl/ctrlProps/ctrlProp22.xml><?xml version="1.0" encoding="utf-8"?>
<formControlPr xmlns="http://schemas.microsoft.com/office/spreadsheetml/2009/9/main" objectType="CheckBox" fmlaLink="$B28" lockText="1" noThreeD="1"/>
</file>

<file path=xl/ctrlProps/ctrlProp23.xml><?xml version="1.0" encoding="utf-8"?>
<formControlPr xmlns="http://schemas.microsoft.com/office/spreadsheetml/2009/9/main" objectType="CheckBox" fmlaLink="$B27" lockText="1" noThreeD="1"/>
</file>

<file path=xl/ctrlProps/ctrlProp24.xml><?xml version="1.0" encoding="utf-8"?>
<formControlPr xmlns="http://schemas.microsoft.com/office/spreadsheetml/2009/9/main" objectType="CheckBox" fmlaLink="$B30" lockText="1" noThreeD="1"/>
</file>

<file path=xl/ctrlProps/ctrlProp25.xml><?xml version="1.0" encoding="utf-8"?>
<formControlPr xmlns="http://schemas.microsoft.com/office/spreadsheetml/2009/9/main" objectType="CheckBox" fmlaLink="$B29" lockText="1" noThreeD="1"/>
</file>

<file path=xl/ctrlProps/ctrlProp26.xml><?xml version="1.0" encoding="utf-8"?>
<formControlPr xmlns="http://schemas.microsoft.com/office/spreadsheetml/2009/9/main" objectType="CheckBox" fmlaLink="$B37" lockText="1" noThreeD="1"/>
</file>

<file path=xl/ctrlProps/ctrlProp27.xml><?xml version="1.0" encoding="utf-8"?>
<formControlPr xmlns="http://schemas.microsoft.com/office/spreadsheetml/2009/9/main" objectType="CheckBox" fmlaLink="$B39" lockText="1" noThreeD="1"/>
</file>

<file path=xl/ctrlProps/ctrlProp28.xml><?xml version="1.0" encoding="utf-8"?>
<formControlPr xmlns="http://schemas.microsoft.com/office/spreadsheetml/2009/9/main" objectType="CheckBox" fmlaLink="$B38" lockText="1" noThreeD="1"/>
</file>

<file path=xl/ctrlProps/ctrlProp29.xml><?xml version="1.0" encoding="utf-8"?>
<formControlPr xmlns="http://schemas.microsoft.com/office/spreadsheetml/2009/9/main" objectType="CheckBox" fmlaLink="$B41" lockText="1" noThreeD="1"/>
</file>

<file path=xl/ctrlProps/ctrlProp3.xml><?xml version="1.0" encoding="utf-8"?>
<formControlPr xmlns="http://schemas.microsoft.com/office/spreadsheetml/2009/9/main" objectType="CheckBox" fmlaLink="$B6" lockText="1" noThreeD="1"/>
</file>

<file path=xl/ctrlProps/ctrlProp30.xml><?xml version="1.0" encoding="utf-8"?>
<formControlPr xmlns="http://schemas.microsoft.com/office/spreadsheetml/2009/9/main" objectType="CheckBox" fmlaLink="$B44" lockText="1" noThreeD="1"/>
</file>

<file path=xl/ctrlProps/ctrlProp31.xml><?xml version="1.0" encoding="utf-8"?>
<formControlPr xmlns="http://schemas.microsoft.com/office/spreadsheetml/2009/9/main" objectType="CheckBox" fmlaLink="$B43" lockText="1" noThreeD="1"/>
</file>

<file path=xl/ctrlProps/ctrlProp32.xml><?xml version="1.0" encoding="utf-8"?>
<formControlPr xmlns="http://schemas.microsoft.com/office/spreadsheetml/2009/9/main" objectType="CheckBox" fmlaLink="$B46" lockText="1" noThreeD="1"/>
</file>

<file path=xl/ctrlProps/ctrlProp33.xml><?xml version="1.0" encoding="utf-8"?>
<formControlPr xmlns="http://schemas.microsoft.com/office/spreadsheetml/2009/9/main" objectType="CheckBox" fmlaLink="$B45" lockText="1" noThreeD="1"/>
</file>

<file path=xl/ctrlProps/ctrlProp34.xml><?xml version="1.0" encoding="utf-8"?>
<formControlPr xmlns="http://schemas.microsoft.com/office/spreadsheetml/2009/9/main" objectType="CheckBox" fmlaLink="$B49" lockText="1" noThreeD="1"/>
</file>

<file path=xl/ctrlProps/ctrlProp35.xml><?xml version="1.0" encoding="utf-8"?>
<formControlPr xmlns="http://schemas.microsoft.com/office/spreadsheetml/2009/9/main" objectType="CheckBox" fmlaLink="$B48" lockText="1" noThreeD="1"/>
</file>

<file path=xl/ctrlProps/ctrlProp36.xml><?xml version="1.0" encoding="utf-8"?>
<formControlPr xmlns="http://schemas.microsoft.com/office/spreadsheetml/2009/9/main" objectType="CheckBox" fmlaLink="$B51" lockText="1" noThreeD="1"/>
</file>

<file path=xl/ctrlProps/ctrlProp37.xml><?xml version="1.0" encoding="utf-8"?>
<formControlPr xmlns="http://schemas.microsoft.com/office/spreadsheetml/2009/9/main" objectType="CheckBox" fmlaLink="$B50" lockText="1" noThreeD="1"/>
</file>

<file path=xl/ctrlProps/ctrlProp38.xml><?xml version="1.0" encoding="utf-8"?>
<formControlPr xmlns="http://schemas.microsoft.com/office/spreadsheetml/2009/9/main" objectType="CheckBox" fmlaLink="$B52" lockText="1" noThreeD="1"/>
</file>

<file path=xl/ctrlProps/ctrlProp39.xml><?xml version="1.0" encoding="utf-8"?>
<formControlPr xmlns="http://schemas.microsoft.com/office/spreadsheetml/2009/9/main" objectType="CheckBox" fmlaLink="$B55" lockText="1" noThreeD="1"/>
</file>

<file path=xl/ctrlProps/ctrlProp4.xml><?xml version="1.0" encoding="utf-8"?>
<formControlPr xmlns="http://schemas.microsoft.com/office/spreadsheetml/2009/9/main" objectType="CheckBox" fmlaLink="$B5" lockText="1" noThreeD="1"/>
</file>

<file path=xl/ctrlProps/ctrlProp40.xml><?xml version="1.0" encoding="utf-8"?>
<formControlPr xmlns="http://schemas.microsoft.com/office/spreadsheetml/2009/9/main" objectType="CheckBox" fmlaLink="$B54" lockText="1" noThreeD="1"/>
</file>

<file path=xl/ctrlProps/ctrlProp41.xml><?xml version="1.0" encoding="utf-8"?>
<formControlPr xmlns="http://schemas.microsoft.com/office/spreadsheetml/2009/9/main" objectType="CheckBox" fmlaLink="$B58" lockText="1" noThreeD="1"/>
</file>

<file path=xl/ctrlProps/ctrlProp42.xml><?xml version="1.0" encoding="utf-8"?>
<formControlPr xmlns="http://schemas.microsoft.com/office/spreadsheetml/2009/9/main" objectType="CheckBox" fmlaLink="$B57" lockText="1" noThreeD="1"/>
</file>

<file path=xl/ctrlProps/ctrlProp43.xml><?xml version="1.0" encoding="utf-8"?>
<formControlPr xmlns="http://schemas.microsoft.com/office/spreadsheetml/2009/9/main" objectType="CheckBox" fmlaLink="$B59" lockText="1" noThreeD="1"/>
</file>

<file path=xl/ctrlProps/ctrlProp44.xml><?xml version="1.0" encoding="utf-8"?>
<formControlPr xmlns="http://schemas.microsoft.com/office/spreadsheetml/2009/9/main" objectType="CheckBox" fmlaLink="$B61" lockText="1" noThreeD="1"/>
</file>

<file path=xl/ctrlProps/ctrlProp45.xml><?xml version="1.0" encoding="utf-8"?>
<formControlPr xmlns="http://schemas.microsoft.com/office/spreadsheetml/2009/9/main" objectType="CheckBox" fmlaLink="$B60" lockText="1" noThreeD="1"/>
</file>

<file path=xl/ctrlProps/ctrlProp46.xml><?xml version="1.0" encoding="utf-8"?>
<formControlPr xmlns="http://schemas.microsoft.com/office/spreadsheetml/2009/9/main" objectType="CheckBox" fmlaLink="$B63" lockText="1" noThreeD="1"/>
</file>

<file path=xl/ctrlProps/ctrlProp47.xml><?xml version="1.0" encoding="utf-8"?>
<formControlPr xmlns="http://schemas.microsoft.com/office/spreadsheetml/2009/9/main" objectType="CheckBox" fmlaLink="$B64" lockText="1" noThreeD="1"/>
</file>

<file path=xl/ctrlProps/ctrlProp48.xml><?xml version="1.0" encoding="utf-8"?>
<formControlPr xmlns="http://schemas.microsoft.com/office/spreadsheetml/2009/9/main" objectType="CheckBox" fmlaLink="$B84" lockText="1" noThreeD="1"/>
</file>

<file path=xl/ctrlProps/ctrlProp49.xml><?xml version="1.0" encoding="utf-8"?>
<formControlPr xmlns="http://schemas.microsoft.com/office/spreadsheetml/2009/9/main" objectType="CheckBox" fmlaLink="$B83" lockText="1" noThreeD="1"/>
</file>

<file path=xl/ctrlProps/ctrlProp5.xml><?xml version="1.0" encoding="utf-8"?>
<formControlPr xmlns="http://schemas.microsoft.com/office/spreadsheetml/2009/9/main" objectType="CheckBox" fmlaLink="$B8" lockText="1" noThreeD="1"/>
</file>

<file path=xl/ctrlProps/ctrlProp50.xml><?xml version="1.0" encoding="utf-8"?>
<formControlPr xmlns="http://schemas.microsoft.com/office/spreadsheetml/2009/9/main" objectType="CheckBox" fmlaLink="$B86" lockText="1" noThreeD="1"/>
</file>

<file path=xl/ctrlProps/ctrlProp51.xml><?xml version="1.0" encoding="utf-8"?>
<formControlPr xmlns="http://schemas.microsoft.com/office/spreadsheetml/2009/9/main" objectType="CheckBox" fmlaLink="$B85" lockText="1" noThreeD="1"/>
</file>

<file path=xl/ctrlProps/ctrlProp52.xml><?xml version="1.0" encoding="utf-8"?>
<formControlPr xmlns="http://schemas.microsoft.com/office/spreadsheetml/2009/9/main" objectType="CheckBox" fmlaLink="$B88" lockText="1" noThreeD="1"/>
</file>

<file path=xl/ctrlProps/ctrlProp53.xml><?xml version="1.0" encoding="utf-8"?>
<formControlPr xmlns="http://schemas.microsoft.com/office/spreadsheetml/2009/9/main" objectType="CheckBox" fmlaLink="$B87" lockText="1" noThreeD="1"/>
</file>

<file path=xl/ctrlProps/ctrlProp54.xml><?xml version="1.0" encoding="utf-8"?>
<formControlPr xmlns="http://schemas.microsoft.com/office/spreadsheetml/2009/9/main" objectType="CheckBox" fmlaLink="$B92" lockText="1" noThreeD="1"/>
</file>

<file path=xl/ctrlProps/ctrlProp55.xml><?xml version="1.0" encoding="utf-8"?>
<formControlPr xmlns="http://schemas.microsoft.com/office/spreadsheetml/2009/9/main" objectType="CheckBox" fmlaLink="$B91" lockText="1" noThreeD="1"/>
</file>

<file path=xl/ctrlProps/ctrlProp56.xml><?xml version="1.0" encoding="utf-8"?>
<formControlPr xmlns="http://schemas.microsoft.com/office/spreadsheetml/2009/9/main" objectType="CheckBox" fmlaLink="$B94" lockText="1" noThreeD="1"/>
</file>

<file path=xl/ctrlProps/ctrlProp57.xml><?xml version="1.0" encoding="utf-8"?>
<formControlPr xmlns="http://schemas.microsoft.com/office/spreadsheetml/2009/9/main" objectType="CheckBox" fmlaLink="$B93" lockText="1" noThreeD="1"/>
</file>

<file path=xl/ctrlProps/ctrlProp58.xml><?xml version="1.0" encoding="utf-8"?>
<formControlPr xmlns="http://schemas.microsoft.com/office/spreadsheetml/2009/9/main" objectType="CheckBox" fmlaLink="$B96" lockText="1" noThreeD="1"/>
</file>

<file path=xl/ctrlProps/ctrlProp59.xml><?xml version="1.0" encoding="utf-8"?>
<formControlPr xmlns="http://schemas.microsoft.com/office/spreadsheetml/2009/9/main" objectType="CheckBox" fmlaLink="$B95" lockText="1" noThreeD="1"/>
</file>

<file path=xl/ctrlProps/ctrlProp6.xml><?xml version="1.0" encoding="utf-8"?>
<formControlPr xmlns="http://schemas.microsoft.com/office/spreadsheetml/2009/9/main" objectType="CheckBox" fmlaLink="$B7" lockText="1" noThreeD="1"/>
</file>

<file path=xl/ctrlProps/ctrlProp60.xml><?xml version="1.0" encoding="utf-8"?>
<formControlPr xmlns="http://schemas.microsoft.com/office/spreadsheetml/2009/9/main" objectType="CheckBox" fmlaLink="$B98" lockText="1" noThreeD="1"/>
</file>

<file path=xl/ctrlProps/ctrlProp61.xml><?xml version="1.0" encoding="utf-8"?>
<formControlPr xmlns="http://schemas.microsoft.com/office/spreadsheetml/2009/9/main" objectType="CheckBox" fmlaLink="$B102" lockText="1" noThreeD="1"/>
</file>

<file path=xl/ctrlProps/ctrlProp62.xml><?xml version="1.0" encoding="utf-8"?>
<formControlPr xmlns="http://schemas.microsoft.com/office/spreadsheetml/2009/9/main" objectType="CheckBox" fmlaLink="$B104" lockText="1" noThreeD="1"/>
</file>

<file path=xl/ctrlProps/ctrlProp63.xml><?xml version="1.0" encoding="utf-8"?>
<formControlPr xmlns="http://schemas.microsoft.com/office/spreadsheetml/2009/9/main" objectType="CheckBox" fmlaLink="$B103" lockText="1" noThreeD="1"/>
</file>

<file path=xl/ctrlProps/ctrlProp64.xml><?xml version="1.0" encoding="utf-8"?>
<formControlPr xmlns="http://schemas.microsoft.com/office/spreadsheetml/2009/9/main" objectType="CheckBox" fmlaLink="$B108" lockText="1" noThreeD="1"/>
</file>

<file path=xl/ctrlProps/ctrlProp65.xml><?xml version="1.0" encoding="utf-8"?>
<formControlPr xmlns="http://schemas.microsoft.com/office/spreadsheetml/2009/9/main" objectType="CheckBox" fmlaLink="$B107" lockText="1" noThreeD="1"/>
</file>

<file path=xl/ctrlProps/ctrlProp66.xml><?xml version="1.0" encoding="utf-8"?>
<formControlPr xmlns="http://schemas.microsoft.com/office/spreadsheetml/2009/9/main" objectType="CheckBox" fmlaLink="$B110" lockText="1" noThreeD="1"/>
</file>

<file path=xl/ctrlProps/ctrlProp67.xml><?xml version="1.0" encoding="utf-8"?>
<formControlPr xmlns="http://schemas.microsoft.com/office/spreadsheetml/2009/9/main" objectType="CheckBox" fmlaLink="$B109" lockText="1" noThreeD="1"/>
</file>

<file path=xl/ctrlProps/ctrlProp68.xml><?xml version="1.0" encoding="utf-8"?>
<formControlPr xmlns="http://schemas.microsoft.com/office/spreadsheetml/2009/9/main" objectType="CheckBox" fmlaLink="$B112" lockText="1" noThreeD="1"/>
</file>

<file path=xl/ctrlProps/ctrlProp69.xml><?xml version="1.0" encoding="utf-8"?>
<formControlPr xmlns="http://schemas.microsoft.com/office/spreadsheetml/2009/9/main" objectType="CheckBox" fmlaLink="$B113" lockText="1" noThreeD="1"/>
</file>

<file path=xl/ctrlProps/ctrlProp7.xml><?xml version="1.0" encoding="utf-8"?>
<formControlPr xmlns="http://schemas.microsoft.com/office/spreadsheetml/2009/9/main" objectType="CheckBox" fmlaLink="$B10" lockText="1" noThreeD="1"/>
</file>

<file path=xl/ctrlProps/ctrlProp70.xml><?xml version="1.0" encoding="utf-8"?>
<formControlPr xmlns="http://schemas.microsoft.com/office/spreadsheetml/2009/9/main" objectType="CheckBox" fmlaLink="$B22" lockText="1" noThreeD="1"/>
</file>

<file path=xl/ctrlProps/ctrlProp71.xml><?xml version="1.0" encoding="utf-8"?>
<formControlPr xmlns="http://schemas.microsoft.com/office/spreadsheetml/2009/9/main" objectType="CheckBox" fmlaLink="$B34" lockText="1" noThreeD="1"/>
</file>

<file path=xl/ctrlProps/ctrlProp72.xml><?xml version="1.0" encoding="utf-8"?>
<formControlPr xmlns="http://schemas.microsoft.com/office/spreadsheetml/2009/9/main" objectType="CheckBox" fmlaLink="$B32" lockText="1" noThreeD="1"/>
</file>

<file path=xl/ctrlProps/ctrlProp73.xml><?xml version="1.0" encoding="utf-8"?>
<formControlPr xmlns="http://schemas.microsoft.com/office/spreadsheetml/2009/9/main" objectType="CheckBox" fmlaLink="$B33" lockText="1" noThreeD="1"/>
</file>

<file path=xl/ctrlProps/ctrlProp74.xml><?xml version="1.0" encoding="utf-8"?>
<formControlPr xmlns="http://schemas.microsoft.com/office/spreadsheetml/2009/9/main" objectType="CheckBox" fmlaLink="$B11" lockText="1" noThreeD="1"/>
</file>

<file path=xl/ctrlProps/ctrlProp75.xml><?xml version="1.0" encoding="utf-8"?>
<formControlPr xmlns="http://schemas.microsoft.com/office/spreadsheetml/2009/9/main" objectType="CheckBox" fmlaLink="$B23" lockText="1" noThreeD="1"/>
</file>

<file path=xl/ctrlProps/ctrlProp76.xml><?xml version="1.0" encoding="utf-8"?>
<formControlPr xmlns="http://schemas.microsoft.com/office/spreadsheetml/2009/9/main" objectType="CheckBox" fmlaLink="$B89" lockText="1" noThreeD="1"/>
</file>

<file path=xl/ctrlProps/ctrlProp77.xml><?xml version="1.0" encoding="utf-8"?>
<formControlPr xmlns="http://schemas.microsoft.com/office/spreadsheetml/2009/9/main" objectType="CheckBox" fmlaLink="$B13" lockText="1" noThreeD="1"/>
</file>

<file path=xl/ctrlProps/ctrlProp78.xml><?xml version="1.0" encoding="utf-8"?>
<formControlPr xmlns="http://schemas.microsoft.com/office/spreadsheetml/2009/9/main" objectType="CheckBox" fmlaLink="$B14" lockText="1" noThreeD="1"/>
</file>

<file path=xl/ctrlProps/ctrlProp79.xml><?xml version="1.0" encoding="utf-8"?>
<formControlPr xmlns="http://schemas.microsoft.com/office/spreadsheetml/2009/9/main" objectType="CheckBox" fmlaLink="$B79" lockText="1" noThreeD="1"/>
</file>

<file path=xl/ctrlProps/ctrlProp8.xml><?xml version="1.0" encoding="utf-8"?>
<formControlPr xmlns="http://schemas.microsoft.com/office/spreadsheetml/2009/9/main" objectType="CheckBox" fmlaLink="$B9" lockText="1" noThreeD="1"/>
</file>

<file path=xl/ctrlProps/ctrlProp80.xml><?xml version="1.0" encoding="utf-8"?>
<formControlPr xmlns="http://schemas.microsoft.com/office/spreadsheetml/2009/9/main" objectType="CheckBox" fmlaLink="$B80" lockText="1" noThreeD="1"/>
</file>

<file path=xl/ctrlProps/ctrlProp81.xml><?xml version="1.0" encoding="utf-8"?>
<formControlPr xmlns="http://schemas.microsoft.com/office/spreadsheetml/2009/9/main" objectType="CheckBox" fmlaLink="$B100" lockText="1" noThreeD="1"/>
</file>

<file path=xl/ctrlProps/ctrlProp82.xml><?xml version="1.0" encoding="utf-8"?>
<formControlPr xmlns="http://schemas.microsoft.com/office/spreadsheetml/2009/9/main" objectType="CheckBox" fmlaLink="$B76" lockText="1" noThreeD="1"/>
</file>

<file path=xl/ctrlProps/ctrlProp83.xml><?xml version="1.0" encoding="utf-8"?>
<formControlPr xmlns="http://schemas.microsoft.com/office/spreadsheetml/2009/9/main" objectType="CheckBox" fmlaLink="$B77" lockText="1" noThreeD="1"/>
</file>

<file path=xl/ctrlProps/ctrlProp84.xml><?xml version="1.0" encoding="utf-8"?>
<formControlPr xmlns="http://schemas.microsoft.com/office/spreadsheetml/2009/9/main" objectType="CheckBox" fmlaLink="$B40" lockText="1" noThreeD="1"/>
</file>

<file path=xl/ctrlProps/ctrlProp85.xml><?xml version="1.0" encoding="utf-8"?>
<formControlPr xmlns="http://schemas.microsoft.com/office/spreadsheetml/2009/9/main" objectType="CheckBox" fmlaLink="$B62" lockText="1" noThreeD="1"/>
</file>

<file path=xl/ctrlProps/ctrlProp9.xml><?xml version="1.0" encoding="utf-8"?>
<formControlPr xmlns="http://schemas.microsoft.com/office/spreadsheetml/2009/9/main" objectType="CheckBox" fmlaLink="$B7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png"/><Relationship Id="rId5" Type="http://schemas.openxmlformats.org/officeDocument/2006/relationships/chart" Target="../charts/chart11.xml"/><Relationship Id="rId4"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1691640</xdr:colOff>
      <xdr:row>0</xdr:row>
      <xdr:rowOff>882015</xdr:rowOff>
    </xdr:to>
    <xdr:pic>
      <xdr:nvPicPr>
        <xdr:cNvPr id="2" name="Logo">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114300" y="0"/>
          <a:ext cx="1691640" cy="88201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618600</xdr:colOff>
      <xdr:row>0</xdr:row>
      <xdr:rowOff>600651</xdr:rowOff>
    </xdr:to>
    <xdr:pic>
      <xdr:nvPicPr>
        <xdr:cNvPr id="2" name="Logo">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866775</xdr:colOff>
      <xdr:row>3</xdr:row>
      <xdr:rowOff>200026</xdr:rowOff>
    </xdr:from>
    <xdr:to>
      <xdr:col>6</xdr:col>
      <xdr:colOff>275775</xdr:colOff>
      <xdr:row>4</xdr:row>
      <xdr:rowOff>400050</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266700</xdr:colOff>
      <xdr:row>5</xdr:row>
      <xdr:rowOff>19049</xdr:rowOff>
    </xdr:from>
    <xdr:to>
      <xdr:col>12</xdr:col>
      <xdr:colOff>128588</xdr:colOff>
      <xdr:row>10</xdr:row>
      <xdr:rowOff>197868</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47625</xdr:colOff>
          <xdr:row>56</xdr:row>
          <xdr:rowOff>28575</xdr:rowOff>
        </xdr:from>
        <xdr:to>
          <xdr:col>4</xdr:col>
          <xdr:colOff>276225</xdr:colOff>
          <xdr:row>56</xdr:row>
          <xdr:rowOff>219075</xdr:rowOff>
        </xdr:to>
        <xdr:sp macro="" textlink="">
          <xdr:nvSpPr>
            <xdr:cNvPr id="2050" name="Case à cocher N2SO"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0</xdr:colOff>
      <xdr:row>22</xdr:row>
      <xdr:rowOff>0</xdr:rowOff>
    </xdr:from>
    <xdr:to>
      <xdr:col>11</xdr:col>
      <xdr:colOff>547688</xdr:colOff>
      <xdr:row>25</xdr:row>
      <xdr:rowOff>109265</xdr:rowOff>
    </xdr:to>
    <xdr:graphicFrame macro="">
      <xdr:nvGraphicFramePr>
        <xdr:cNvPr id="7" name="Graphique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581025</xdr:colOff>
      <xdr:row>56</xdr:row>
      <xdr:rowOff>304800</xdr:rowOff>
    </xdr:from>
    <xdr:to>
      <xdr:col>5</xdr:col>
      <xdr:colOff>256725</xdr:colOff>
      <xdr:row>57</xdr:row>
      <xdr:rowOff>419099</xdr:rowOff>
    </xdr:to>
    <xdr:graphicFrame macro="">
      <xdr:nvGraphicFramePr>
        <xdr:cNvPr id="8" name="Graphique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0</xdr:colOff>
      <xdr:row>58</xdr:row>
      <xdr:rowOff>0</xdr:rowOff>
    </xdr:from>
    <xdr:to>
      <xdr:col>11</xdr:col>
      <xdr:colOff>547688</xdr:colOff>
      <xdr:row>61</xdr:row>
      <xdr:rowOff>95250</xdr:rowOff>
    </xdr:to>
    <xdr:graphicFrame macro="">
      <xdr:nvGraphicFramePr>
        <xdr:cNvPr id="6" name="Graphique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1524000</xdr:colOff>
      <xdr:row>0</xdr:row>
      <xdr:rowOff>57150</xdr:rowOff>
    </xdr:from>
    <xdr:to>
      <xdr:col>4</xdr:col>
      <xdr:colOff>828675</xdr:colOff>
      <xdr:row>2</xdr:row>
      <xdr:rowOff>85725</xdr:rowOff>
    </xdr:to>
    <xdr:graphicFrame macro="">
      <xdr:nvGraphicFramePr>
        <xdr:cNvPr id="10" name="Graphique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533400</xdr:colOff>
      <xdr:row>20</xdr:row>
      <xdr:rowOff>200025</xdr:rowOff>
    </xdr:from>
    <xdr:to>
      <xdr:col>5</xdr:col>
      <xdr:colOff>209100</xdr:colOff>
      <xdr:row>21</xdr:row>
      <xdr:rowOff>409574</xdr:rowOff>
    </xdr:to>
    <xdr:graphicFrame macro="">
      <xdr:nvGraphicFramePr>
        <xdr:cNvPr id="9" name="Graphique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1152000</xdr:colOff>
      <xdr:row>0</xdr:row>
      <xdr:rowOff>600651</xdr:rowOff>
    </xdr:to>
    <xdr:pic>
      <xdr:nvPicPr>
        <xdr:cNvPr id="2" name="Logo">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0"/>
          <a:ext cx="1152000" cy="600651"/>
        </a:xfrm>
        <a:prstGeom prst="rect">
          <a:avLst/>
        </a:prstGeom>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65</xdr:row>
          <xdr:rowOff>9525</xdr:rowOff>
        </xdr:from>
        <xdr:to>
          <xdr:col>1</xdr:col>
          <xdr:colOff>323850</xdr:colOff>
          <xdr:row>65</xdr:row>
          <xdr:rowOff>200025</xdr:rowOff>
        </xdr:to>
        <xdr:sp macro="" textlink="">
          <xdr:nvSpPr>
            <xdr:cNvPr id="4101" name="Case à cocher N2SO"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xdr:row>
          <xdr:rowOff>19050</xdr:rowOff>
        </xdr:from>
        <xdr:to>
          <xdr:col>1</xdr:col>
          <xdr:colOff>485775</xdr:colOff>
          <xdr:row>9</xdr:row>
          <xdr:rowOff>171450</xdr:rowOff>
        </xdr:to>
        <xdr:sp macro="" textlink="">
          <xdr:nvSpPr>
            <xdr:cNvPr id="4111" name="Case à cocher N106"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8</xdr:row>
          <xdr:rowOff>19050</xdr:rowOff>
        </xdr:from>
        <xdr:to>
          <xdr:col>1</xdr:col>
          <xdr:colOff>485775</xdr:colOff>
          <xdr:row>8</xdr:row>
          <xdr:rowOff>171450</xdr:rowOff>
        </xdr:to>
        <xdr:sp macro="" textlink="">
          <xdr:nvSpPr>
            <xdr:cNvPr id="4112" name="Case à cocher N10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xdr:row>
          <xdr:rowOff>28575</xdr:rowOff>
        </xdr:from>
        <xdr:to>
          <xdr:col>1</xdr:col>
          <xdr:colOff>476250</xdr:colOff>
          <xdr:row>7</xdr:row>
          <xdr:rowOff>180975</xdr:rowOff>
        </xdr:to>
        <xdr:sp macro="" textlink="">
          <xdr:nvSpPr>
            <xdr:cNvPr id="4109" name="Case à cocher N104"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28575</xdr:rowOff>
        </xdr:from>
        <xdr:to>
          <xdr:col>1</xdr:col>
          <xdr:colOff>476250</xdr:colOff>
          <xdr:row>6</xdr:row>
          <xdr:rowOff>180975</xdr:rowOff>
        </xdr:to>
        <xdr:sp macro="" textlink="">
          <xdr:nvSpPr>
            <xdr:cNvPr id="4110" name="Case à cocher N10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xdr:row>
          <xdr:rowOff>28575</xdr:rowOff>
        </xdr:from>
        <xdr:to>
          <xdr:col>1</xdr:col>
          <xdr:colOff>476250</xdr:colOff>
          <xdr:row>5</xdr:row>
          <xdr:rowOff>180975</xdr:rowOff>
        </xdr:to>
        <xdr:sp macro="" textlink="">
          <xdr:nvSpPr>
            <xdr:cNvPr id="4107" name="Case à cocher N102"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xdr:row>
          <xdr:rowOff>19050</xdr:rowOff>
        </xdr:from>
        <xdr:to>
          <xdr:col>1</xdr:col>
          <xdr:colOff>476250</xdr:colOff>
          <xdr:row>4</xdr:row>
          <xdr:rowOff>171450</xdr:rowOff>
        </xdr:to>
        <xdr:sp macro="" textlink="">
          <xdr:nvSpPr>
            <xdr:cNvPr id="4108" name="Case à cocher N10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70</xdr:row>
          <xdr:rowOff>28575</xdr:rowOff>
        </xdr:from>
        <xdr:to>
          <xdr:col>1</xdr:col>
          <xdr:colOff>476250</xdr:colOff>
          <xdr:row>70</xdr:row>
          <xdr:rowOff>180975</xdr:rowOff>
        </xdr:to>
        <xdr:sp macro="" textlink="">
          <xdr:nvSpPr>
            <xdr:cNvPr id="4114" name="Case à cocher N202"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69</xdr:row>
          <xdr:rowOff>28575</xdr:rowOff>
        </xdr:from>
        <xdr:to>
          <xdr:col>1</xdr:col>
          <xdr:colOff>476250</xdr:colOff>
          <xdr:row>69</xdr:row>
          <xdr:rowOff>180975</xdr:rowOff>
        </xdr:to>
        <xdr:sp macro="" textlink="">
          <xdr:nvSpPr>
            <xdr:cNvPr id="4115" name="Case à cocher N201"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72</xdr:row>
          <xdr:rowOff>9525</xdr:rowOff>
        </xdr:from>
        <xdr:to>
          <xdr:col>1</xdr:col>
          <xdr:colOff>476250</xdr:colOff>
          <xdr:row>72</xdr:row>
          <xdr:rowOff>161925</xdr:rowOff>
        </xdr:to>
        <xdr:sp macro="" textlink="">
          <xdr:nvSpPr>
            <xdr:cNvPr id="4116" name="Case à cocher N204"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71</xdr:row>
          <xdr:rowOff>19050</xdr:rowOff>
        </xdr:from>
        <xdr:to>
          <xdr:col>1</xdr:col>
          <xdr:colOff>476250</xdr:colOff>
          <xdr:row>71</xdr:row>
          <xdr:rowOff>171450</xdr:rowOff>
        </xdr:to>
        <xdr:sp macro="" textlink="">
          <xdr:nvSpPr>
            <xdr:cNvPr id="4117" name="Case à cocher N203"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74</xdr:row>
          <xdr:rowOff>19050</xdr:rowOff>
        </xdr:from>
        <xdr:to>
          <xdr:col>1</xdr:col>
          <xdr:colOff>485775</xdr:colOff>
          <xdr:row>74</xdr:row>
          <xdr:rowOff>171450</xdr:rowOff>
        </xdr:to>
        <xdr:sp macro="" textlink="">
          <xdr:nvSpPr>
            <xdr:cNvPr id="4118" name="Case à cocher N206"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73</xdr:row>
          <xdr:rowOff>9525</xdr:rowOff>
        </xdr:from>
        <xdr:to>
          <xdr:col>1</xdr:col>
          <xdr:colOff>485775</xdr:colOff>
          <xdr:row>73</xdr:row>
          <xdr:rowOff>161925</xdr:rowOff>
        </xdr:to>
        <xdr:sp macro="" textlink="">
          <xdr:nvSpPr>
            <xdr:cNvPr id="4119" name="Case à cocher N205"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3810000</xdr:colOff>
      <xdr:row>2</xdr:row>
      <xdr:rowOff>38101</xdr:rowOff>
    </xdr:from>
    <xdr:to>
      <xdr:col>1</xdr:col>
      <xdr:colOff>638175</xdr:colOff>
      <xdr:row>2</xdr:row>
      <xdr:rowOff>504825</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109537</xdr:colOff>
      <xdr:row>2</xdr:row>
      <xdr:rowOff>466724</xdr:rowOff>
    </xdr:from>
    <xdr:to>
      <xdr:col>7</xdr:col>
      <xdr:colOff>909637</xdr:colOff>
      <xdr:row>15</xdr:row>
      <xdr:rowOff>53024</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266700</xdr:colOff>
          <xdr:row>17</xdr:row>
          <xdr:rowOff>28575</xdr:rowOff>
        </xdr:from>
        <xdr:to>
          <xdr:col>1</xdr:col>
          <xdr:colOff>476250</xdr:colOff>
          <xdr:row>17</xdr:row>
          <xdr:rowOff>180975</xdr:rowOff>
        </xdr:to>
        <xdr:sp macro="" textlink="">
          <xdr:nvSpPr>
            <xdr:cNvPr id="4120" name="Case à cocher N102"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19050</xdr:rowOff>
        </xdr:from>
        <xdr:to>
          <xdr:col>1</xdr:col>
          <xdr:colOff>476250</xdr:colOff>
          <xdr:row>16</xdr:row>
          <xdr:rowOff>171450</xdr:rowOff>
        </xdr:to>
        <xdr:sp macro="" textlink="">
          <xdr:nvSpPr>
            <xdr:cNvPr id="4121" name="Case à cocher N101"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28575</xdr:rowOff>
        </xdr:from>
        <xdr:to>
          <xdr:col>1</xdr:col>
          <xdr:colOff>476250</xdr:colOff>
          <xdr:row>19</xdr:row>
          <xdr:rowOff>180975</xdr:rowOff>
        </xdr:to>
        <xdr:sp macro="" textlink="">
          <xdr:nvSpPr>
            <xdr:cNvPr id="4122" name="Case à cocher N104"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28575</xdr:rowOff>
        </xdr:from>
        <xdr:to>
          <xdr:col>1</xdr:col>
          <xdr:colOff>476250</xdr:colOff>
          <xdr:row>18</xdr:row>
          <xdr:rowOff>180975</xdr:rowOff>
        </xdr:to>
        <xdr:sp macro="" textlink="">
          <xdr:nvSpPr>
            <xdr:cNvPr id="4123" name="Case à cocher N103"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21</xdr:row>
          <xdr:rowOff>19050</xdr:rowOff>
        </xdr:from>
        <xdr:to>
          <xdr:col>1</xdr:col>
          <xdr:colOff>485775</xdr:colOff>
          <xdr:row>21</xdr:row>
          <xdr:rowOff>171450</xdr:rowOff>
        </xdr:to>
        <xdr:sp macro="" textlink="">
          <xdr:nvSpPr>
            <xdr:cNvPr id="4124" name="Case à cocher N106"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20</xdr:row>
          <xdr:rowOff>19050</xdr:rowOff>
        </xdr:from>
        <xdr:to>
          <xdr:col>1</xdr:col>
          <xdr:colOff>485775</xdr:colOff>
          <xdr:row>20</xdr:row>
          <xdr:rowOff>171450</xdr:rowOff>
        </xdr:to>
        <xdr:sp macro="" textlink="">
          <xdr:nvSpPr>
            <xdr:cNvPr id="4125" name="Case à cocher N105"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28575</xdr:rowOff>
        </xdr:from>
        <xdr:to>
          <xdr:col>1</xdr:col>
          <xdr:colOff>476250</xdr:colOff>
          <xdr:row>25</xdr:row>
          <xdr:rowOff>180975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19050</xdr:rowOff>
        </xdr:from>
        <xdr:to>
          <xdr:col>1</xdr:col>
          <xdr:colOff>476250</xdr:colOff>
          <xdr:row>24</xdr:row>
          <xdr:rowOff>171450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28575</xdr:rowOff>
        </xdr:from>
        <xdr:to>
          <xdr:col>1</xdr:col>
          <xdr:colOff>476250</xdr:colOff>
          <xdr:row>27</xdr:row>
          <xdr:rowOff>180975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28575</xdr:rowOff>
        </xdr:from>
        <xdr:to>
          <xdr:col>1</xdr:col>
          <xdr:colOff>476250</xdr:colOff>
          <xdr:row>26</xdr:row>
          <xdr:rowOff>180975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19050</xdr:rowOff>
        </xdr:from>
        <xdr:to>
          <xdr:col>1</xdr:col>
          <xdr:colOff>485775</xdr:colOff>
          <xdr:row>29</xdr:row>
          <xdr:rowOff>171450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xdr:row>
          <xdr:rowOff>19050</xdr:rowOff>
        </xdr:from>
        <xdr:to>
          <xdr:col>1</xdr:col>
          <xdr:colOff>485775</xdr:colOff>
          <xdr:row>28</xdr:row>
          <xdr:rowOff>171450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33</xdr:row>
          <xdr:rowOff>66675</xdr:rowOff>
        </xdr:from>
        <xdr:to>
          <xdr:col>1</xdr:col>
          <xdr:colOff>485775</xdr:colOff>
          <xdr:row>33</xdr:row>
          <xdr:rowOff>219075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12</xdr:row>
          <xdr:rowOff>9525</xdr:rowOff>
        </xdr:from>
        <xdr:to>
          <xdr:col>1</xdr:col>
          <xdr:colOff>485775</xdr:colOff>
          <xdr:row>12</xdr:row>
          <xdr:rowOff>161925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10</xdr:row>
          <xdr:rowOff>28575</xdr:rowOff>
        </xdr:from>
        <xdr:to>
          <xdr:col>1</xdr:col>
          <xdr:colOff>485775</xdr:colOff>
          <xdr:row>10</xdr:row>
          <xdr:rowOff>180975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13</xdr:row>
          <xdr:rowOff>28575</xdr:rowOff>
        </xdr:from>
        <xdr:to>
          <xdr:col>1</xdr:col>
          <xdr:colOff>485775</xdr:colOff>
          <xdr:row>13</xdr:row>
          <xdr:rowOff>180975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28575</xdr:rowOff>
        </xdr:from>
        <xdr:to>
          <xdr:col>1</xdr:col>
          <xdr:colOff>476250</xdr:colOff>
          <xdr:row>36</xdr:row>
          <xdr:rowOff>180975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38</xdr:row>
          <xdr:rowOff>19050</xdr:rowOff>
        </xdr:from>
        <xdr:to>
          <xdr:col>1</xdr:col>
          <xdr:colOff>485775</xdr:colOff>
          <xdr:row>38</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37</xdr:row>
          <xdr:rowOff>19050</xdr:rowOff>
        </xdr:from>
        <xdr:to>
          <xdr:col>1</xdr:col>
          <xdr:colOff>485775</xdr:colOff>
          <xdr:row>37</xdr:row>
          <xdr:rowOff>171450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40</xdr:row>
          <xdr:rowOff>47625</xdr:rowOff>
        </xdr:from>
        <xdr:to>
          <xdr:col>1</xdr:col>
          <xdr:colOff>485775</xdr:colOff>
          <xdr:row>41</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43</xdr:row>
          <xdr:rowOff>28575</xdr:rowOff>
        </xdr:from>
        <xdr:to>
          <xdr:col>1</xdr:col>
          <xdr:colOff>476250</xdr:colOff>
          <xdr:row>43</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42</xdr:row>
          <xdr:rowOff>19050</xdr:rowOff>
        </xdr:from>
        <xdr:to>
          <xdr:col>1</xdr:col>
          <xdr:colOff>476250</xdr:colOff>
          <xdr:row>42</xdr:row>
          <xdr:rowOff>171450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45</xdr:row>
          <xdr:rowOff>28575</xdr:rowOff>
        </xdr:from>
        <xdr:to>
          <xdr:col>1</xdr:col>
          <xdr:colOff>476250</xdr:colOff>
          <xdr:row>45</xdr:row>
          <xdr:rowOff>180975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44</xdr:row>
          <xdr:rowOff>28575</xdr:rowOff>
        </xdr:from>
        <xdr:to>
          <xdr:col>1</xdr:col>
          <xdr:colOff>476250</xdr:colOff>
          <xdr:row>44</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48</xdr:row>
          <xdr:rowOff>28575</xdr:rowOff>
        </xdr:from>
        <xdr:to>
          <xdr:col>1</xdr:col>
          <xdr:colOff>476250</xdr:colOff>
          <xdr:row>48</xdr:row>
          <xdr:rowOff>180975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47</xdr:row>
          <xdr:rowOff>19050</xdr:rowOff>
        </xdr:from>
        <xdr:to>
          <xdr:col>1</xdr:col>
          <xdr:colOff>476250</xdr:colOff>
          <xdr:row>47</xdr:row>
          <xdr:rowOff>171450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50</xdr:row>
          <xdr:rowOff>28575</xdr:rowOff>
        </xdr:from>
        <xdr:to>
          <xdr:col>1</xdr:col>
          <xdr:colOff>476250</xdr:colOff>
          <xdr:row>50</xdr:row>
          <xdr:rowOff>180975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49</xdr:row>
          <xdr:rowOff>28575</xdr:rowOff>
        </xdr:from>
        <xdr:to>
          <xdr:col>1</xdr:col>
          <xdr:colOff>476250</xdr:colOff>
          <xdr:row>49</xdr:row>
          <xdr:rowOff>180975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19050</xdr:rowOff>
        </xdr:from>
        <xdr:to>
          <xdr:col>1</xdr:col>
          <xdr:colOff>476250</xdr:colOff>
          <xdr:row>51</xdr:row>
          <xdr:rowOff>171450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54</xdr:row>
          <xdr:rowOff>28575</xdr:rowOff>
        </xdr:from>
        <xdr:to>
          <xdr:col>1</xdr:col>
          <xdr:colOff>466725</xdr:colOff>
          <xdr:row>54</xdr:row>
          <xdr:rowOff>180975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53</xdr:row>
          <xdr:rowOff>19050</xdr:rowOff>
        </xdr:from>
        <xdr:to>
          <xdr:col>1</xdr:col>
          <xdr:colOff>466725</xdr:colOff>
          <xdr:row>53</xdr:row>
          <xdr:rowOff>171450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57</xdr:row>
          <xdr:rowOff>28575</xdr:rowOff>
        </xdr:from>
        <xdr:to>
          <xdr:col>1</xdr:col>
          <xdr:colOff>476250</xdr:colOff>
          <xdr:row>57</xdr:row>
          <xdr:rowOff>180975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56</xdr:row>
          <xdr:rowOff>19050</xdr:rowOff>
        </xdr:from>
        <xdr:to>
          <xdr:col>1</xdr:col>
          <xdr:colOff>476250</xdr:colOff>
          <xdr:row>56</xdr:row>
          <xdr:rowOff>171450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58</xdr:row>
          <xdr:rowOff>28575</xdr:rowOff>
        </xdr:from>
        <xdr:to>
          <xdr:col>1</xdr:col>
          <xdr:colOff>476250</xdr:colOff>
          <xdr:row>58</xdr:row>
          <xdr:rowOff>180975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60</xdr:row>
          <xdr:rowOff>28575</xdr:rowOff>
        </xdr:from>
        <xdr:to>
          <xdr:col>1</xdr:col>
          <xdr:colOff>476250</xdr:colOff>
          <xdr:row>60</xdr:row>
          <xdr:rowOff>180975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59</xdr:row>
          <xdr:rowOff>19050</xdr:rowOff>
        </xdr:from>
        <xdr:to>
          <xdr:col>1</xdr:col>
          <xdr:colOff>476250</xdr:colOff>
          <xdr:row>59</xdr:row>
          <xdr:rowOff>171450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62</xdr:row>
          <xdr:rowOff>28575</xdr:rowOff>
        </xdr:from>
        <xdr:to>
          <xdr:col>1</xdr:col>
          <xdr:colOff>476250</xdr:colOff>
          <xdr:row>62</xdr:row>
          <xdr:rowOff>180975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63</xdr:row>
          <xdr:rowOff>28575</xdr:rowOff>
        </xdr:from>
        <xdr:to>
          <xdr:col>1</xdr:col>
          <xdr:colOff>476250</xdr:colOff>
          <xdr:row>63</xdr:row>
          <xdr:rowOff>180975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3848100</xdr:colOff>
      <xdr:row>65</xdr:row>
      <xdr:rowOff>228600</xdr:rowOff>
    </xdr:from>
    <xdr:to>
      <xdr:col>1</xdr:col>
      <xdr:colOff>676275</xdr:colOff>
      <xdr:row>67</xdr:row>
      <xdr:rowOff>219076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266700</xdr:colOff>
          <xdr:row>83</xdr:row>
          <xdr:rowOff>19050</xdr:rowOff>
        </xdr:from>
        <xdr:to>
          <xdr:col>1</xdr:col>
          <xdr:colOff>476250</xdr:colOff>
          <xdr:row>83</xdr:row>
          <xdr:rowOff>171450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82</xdr:row>
          <xdr:rowOff>19050</xdr:rowOff>
        </xdr:from>
        <xdr:to>
          <xdr:col>1</xdr:col>
          <xdr:colOff>476250</xdr:colOff>
          <xdr:row>82</xdr:row>
          <xdr:rowOff>171450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85</xdr:row>
          <xdr:rowOff>19050</xdr:rowOff>
        </xdr:from>
        <xdr:to>
          <xdr:col>1</xdr:col>
          <xdr:colOff>476250</xdr:colOff>
          <xdr:row>85</xdr:row>
          <xdr:rowOff>171450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84</xdr:row>
          <xdr:rowOff>9525</xdr:rowOff>
        </xdr:from>
        <xdr:to>
          <xdr:col>1</xdr:col>
          <xdr:colOff>476250</xdr:colOff>
          <xdr:row>84</xdr:row>
          <xdr:rowOff>161925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87</xdr:row>
          <xdr:rowOff>9525</xdr:rowOff>
        </xdr:from>
        <xdr:to>
          <xdr:col>1</xdr:col>
          <xdr:colOff>485775</xdr:colOff>
          <xdr:row>87</xdr:row>
          <xdr:rowOff>161925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86</xdr:row>
          <xdr:rowOff>19050</xdr:rowOff>
        </xdr:from>
        <xdr:to>
          <xdr:col>1</xdr:col>
          <xdr:colOff>485775</xdr:colOff>
          <xdr:row>86</xdr:row>
          <xdr:rowOff>171450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91</xdr:row>
          <xdr:rowOff>28575</xdr:rowOff>
        </xdr:from>
        <xdr:to>
          <xdr:col>1</xdr:col>
          <xdr:colOff>476250</xdr:colOff>
          <xdr:row>91</xdr:row>
          <xdr:rowOff>180975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90</xdr:row>
          <xdr:rowOff>28575</xdr:rowOff>
        </xdr:from>
        <xdr:to>
          <xdr:col>1</xdr:col>
          <xdr:colOff>476250</xdr:colOff>
          <xdr:row>90</xdr:row>
          <xdr:rowOff>180975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93</xdr:row>
          <xdr:rowOff>19050</xdr:rowOff>
        </xdr:from>
        <xdr:to>
          <xdr:col>1</xdr:col>
          <xdr:colOff>476250</xdr:colOff>
          <xdr:row>93</xdr:row>
          <xdr:rowOff>171450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92</xdr:row>
          <xdr:rowOff>28575</xdr:rowOff>
        </xdr:from>
        <xdr:to>
          <xdr:col>1</xdr:col>
          <xdr:colOff>476250</xdr:colOff>
          <xdr:row>92</xdr:row>
          <xdr:rowOff>180975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95</xdr:row>
          <xdr:rowOff>19050</xdr:rowOff>
        </xdr:from>
        <xdr:to>
          <xdr:col>1</xdr:col>
          <xdr:colOff>485775</xdr:colOff>
          <xdr:row>95</xdr:row>
          <xdr:rowOff>171450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94</xdr:row>
          <xdr:rowOff>19050</xdr:rowOff>
        </xdr:from>
        <xdr:to>
          <xdr:col>1</xdr:col>
          <xdr:colOff>485775</xdr:colOff>
          <xdr:row>94</xdr:row>
          <xdr:rowOff>171450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97</xdr:row>
          <xdr:rowOff>28575</xdr:rowOff>
        </xdr:from>
        <xdr:to>
          <xdr:col>1</xdr:col>
          <xdr:colOff>485775</xdr:colOff>
          <xdr:row>97</xdr:row>
          <xdr:rowOff>180975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99</xdr:row>
          <xdr:rowOff>19050</xdr:rowOff>
        </xdr:from>
        <xdr:to>
          <xdr:col>1</xdr:col>
          <xdr:colOff>476250</xdr:colOff>
          <xdr:row>99</xdr:row>
          <xdr:rowOff>171450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101</xdr:row>
          <xdr:rowOff>28575</xdr:rowOff>
        </xdr:from>
        <xdr:to>
          <xdr:col>1</xdr:col>
          <xdr:colOff>466725</xdr:colOff>
          <xdr:row>101</xdr:row>
          <xdr:rowOff>180975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103</xdr:row>
          <xdr:rowOff>28575</xdr:rowOff>
        </xdr:from>
        <xdr:to>
          <xdr:col>1</xdr:col>
          <xdr:colOff>476250</xdr:colOff>
          <xdr:row>103</xdr:row>
          <xdr:rowOff>180975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102</xdr:row>
          <xdr:rowOff>28575</xdr:rowOff>
        </xdr:from>
        <xdr:to>
          <xdr:col>1</xdr:col>
          <xdr:colOff>476250</xdr:colOff>
          <xdr:row>102</xdr:row>
          <xdr:rowOff>180975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107</xdr:row>
          <xdr:rowOff>19050</xdr:rowOff>
        </xdr:from>
        <xdr:to>
          <xdr:col>1</xdr:col>
          <xdr:colOff>476250</xdr:colOff>
          <xdr:row>107</xdr:row>
          <xdr:rowOff>171450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106</xdr:row>
          <xdr:rowOff>19050</xdr:rowOff>
        </xdr:from>
        <xdr:to>
          <xdr:col>1</xdr:col>
          <xdr:colOff>476250</xdr:colOff>
          <xdr:row>106</xdr:row>
          <xdr:rowOff>171450</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109</xdr:row>
          <xdr:rowOff>19050</xdr:rowOff>
        </xdr:from>
        <xdr:to>
          <xdr:col>1</xdr:col>
          <xdr:colOff>485775</xdr:colOff>
          <xdr:row>109</xdr:row>
          <xdr:rowOff>171450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108</xdr:row>
          <xdr:rowOff>19050</xdr:rowOff>
        </xdr:from>
        <xdr:to>
          <xdr:col>1</xdr:col>
          <xdr:colOff>485775</xdr:colOff>
          <xdr:row>108</xdr:row>
          <xdr:rowOff>171450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111</xdr:row>
          <xdr:rowOff>9525</xdr:rowOff>
        </xdr:from>
        <xdr:to>
          <xdr:col>1</xdr:col>
          <xdr:colOff>466725</xdr:colOff>
          <xdr:row>111</xdr:row>
          <xdr:rowOff>161925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112</xdr:row>
          <xdr:rowOff>28575</xdr:rowOff>
        </xdr:from>
        <xdr:to>
          <xdr:col>1</xdr:col>
          <xdr:colOff>476250</xdr:colOff>
          <xdr:row>112</xdr:row>
          <xdr:rowOff>180975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0</xdr:colOff>
      <xdr:row>68</xdr:row>
      <xdr:rowOff>0</xdr:rowOff>
    </xdr:from>
    <xdr:to>
      <xdr:col>7</xdr:col>
      <xdr:colOff>800100</xdr:colOff>
      <xdr:row>79</xdr:row>
      <xdr:rowOff>94935</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276225</xdr:colOff>
          <xdr:row>22</xdr:row>
          <xdr:rowOff>19050</xdr:rowOff>
        </xdr:from>
        <xdr:to>
          <xdr:col>1</xdr:col>
          <xdr:colOff>485775</xdr:colOff>
          <xdr:row>22</xdr:row>
          <xdr:rowOff>171450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31</xdr:row>
          <xdr:rowOff>47625</xdr:rowOff>
        </xdr:from>
        <xdr:to>
          <xdr:col>1</xdr:col>
          <xdr:colOff>485775</xdr:colOff>
          <xdr:row>31</xdr:row>
          <xdr:rowOff>180975</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32</xdr:row>
          <xdr:rowOff>47625</xdr:rowOff>
        </xdr:from>
        <xdr:to>
          <xdr:col>1</xdr:col>
          <xdr:colOff>485775</xdr:colOff>
          <xdr:row>32</xdr:row>
          <xdr:rowOff>180975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88</xdr:row>
          <xdr:rowOff>19050</xdr:rowOff>
        </xdr:from>
        <xdr:to>
          <xdr:col>1</xdr:col>
          <xdr:colOff>485775</xdr:colOff>
          <xdr:row>88</xdr:row>
          <xdr:rowOff>171450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78</xdr:row>
          <xdr:rowOff>9525</xdr:rowOff>
        </xdr:from>
        <xdr:to>
          <xdr:col>1</xdr:col>
          <xdr:colOff>485775</xdr:colOff>
          <xdr:row>78</xdr:row>
          <xdr:rowOff>161925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79</xdr:row>
          <xdr:rowOff>28575</xdr:rowOff>
        </xdr:from>
        <xdr:to>
          <xdr:col>1</xdr:col>
          <xdr:colOff>485775</xdr:colOff>
          <xdr:row>79</xdr:row>
          <xdr:rowOff>180975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75</xdr:row>
          <xdr:rowOff>28575</xdr:rowOff>
        </xdr:from>
        <xdr:to>
          <xdr:col>1</xdr:col>
          <xdr:colOff>485775</xdr:colOff>
          <xdr:row>75</xdr:row>
          <xdr:rowOff>180975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76</xdr:row>
          <xdr:rowOff>28575</xdr:rowOff>
        </xdr:from>
        <xdr:to>
          <xdr:col>1</xdr:col>
          <xdr:colOff>476250</xdr:colOff>
          <xdr:row>76</xdr:row>
          <xdr:rowOff>180975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39</xdr:row>
          <xdr:rowOff>28575</xdr:rowOff>
        </xdr:from>
        <xdr:to>
          <xdr:col>1</xdr:col>
          <xdr:colOff>485775</xdr:colOff>
          <xdr:row>39</xdr:row>
          <xdr:rowOff>180975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61</xdr:row>
          <xdr:rowOff>28575</xdr:rowOff>
        </xdr:from>
        <xdr:to>
          <xdr:col>1</xdr:col>
          <xdr:colOff>476250</xdr:colOff>
          <xdr:row>61</xdr:row>
          <xdr:rowOff>180975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1152000</xdr:colOff>
      <xdr:row>0</xdr:row>
      <xdr:rowOff>600652</xdr:rowOff>
    </xdr:to>
    <xdr:pic>
      <xdr:nvPicPr>
        <xdr:cNvPr id="2" name="Logo">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4581" t="25128" b="25128"/>
        <a:stretch/>
      </xdr:blipFill>
      <xdr:spPr bwMode="auto">
        <a:xfrm>
          <a:off x="0" y="1"/>
          <a:ext cx="1152000" cy="60065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ASN_Couleurs">
      <a:dk1>
        <a:srgbClr val="000000"/>
      </a:dk1>
      <a:lt1>
        <a:sysClr val="window" lastClr="FFFFFF"/>
      </a:lt1>
      <a:dk2>
        <a:srgbClr val="007E7C"/>
      </a:dk2>
      <a:lt2>
        <a:srgbClr val="F2F2F2"/>
      </a:lt2>
      <a:accent1>
        <a:srgbClr val="8DCAB6"/>
      </a:accent1>
      <a:accent2>
        <a:srgbClr val="C1E4D8"/>
      </a:accent2>
      <a:accent3>
        <a:srgbClr val="E9F4EF"/>
      </a:accent3>
      <a:accent4>
        <a:srgbClr val="F5FAF7"/>
      </a:accent4>
      <a:accent5>
        <a:srgbClr val="007E7C"/>
      </a:accent5>
      <a:accent6>
        <a:srgbClr val="F2F2F2"/>
      </a:accent6>
      <a:hlink>
        <a:srgbClr val="007E7C"/>
      </a:hlink>
      <a:folHlink>
        <a:srgbClr val="007E7C"/>
      </a:folHlink>
    </a:clrScheme>
    <a:fontScheme name="ASN_Polices">
      <a:majorFont>
        <a:latin typeface="Montserrat"/>
        <a:ea typeface=""/>
        <a:cs typeface=""/>
      </a:majorFont>
      <a:minorFont>
        <a:latin typeface="Spectr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SN_Couleurs">
    <a:dk1>
      <a:srgbClr val="000000"/>
    </a:dk1>
    <a:lt1>
      <a:sysClr val="window" lastClr="FFFFFF"/>
    </a:lt1>
    <a:dk2>
      <a:srgbClr val="007E7C"/>
    </a:dk2>
    <a:lt2>
      <a:srgbClr val="F2F2F2"/>
    </a:lt2>
    <a:accent1>
      <a:srgbClr val="8DCAB6"/>
    </a:accent1>
    <a:accent2>
      <a:srgbClr val="C1E4D8"/>
    </a:accent2>
    <a:accent3>
      <a:srgbClr val="E9F4EF"/>
    </a:accent3>
    <a:accent4>
      <a:srgbClr val="F5FAF7"/>
    </a:accent4>
    <a:accent5>
      <a:srgbClr val="007E7C"/>
    </a:accent5>
    <a:accent6>
      <a:srgbClr val="F2F2F2"/>
    </a:accent6>
    <a:hlink>
      <a:srgbClr val="007E7C"/>
    </a:hlink>
    <a:folHlink>
      <a:srgbClr val="007E7C"/>
    </a:folHlink>
  </a:clrScheme>
  <a:fontScheme name="ASN_Polices">
    <a:majorFont>
      <a:latin typeface="Montserrat"/>
      <a:ea typeface=""/>
      <a:cs typeface=""/>
    </a:majorFont>
    <a:minorFont>
      <a:latin typeface="Spectr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SN_Couleurs">
    <a:dk1>
      <a:srgbClr val="000000"/>
    </a:dk1>
    <a:lt1>
      <a:sysClr val="window" lastClr="FFFFFF"/>
    </a:lt1>
    <a:dk2>
      <a:srgbClr val="007E7C"/>
    </a:dk2>
    <a:lt2>
      <a:srgbClr val="F2F2F2"/>
    </a:lt2>
    <a:accent1>
      <a:srgbClr val="8DCAB6"/>
    </a:accent1>
    <a:accent2>
      <a:srgbClr val="C1E4D8"/>
    </a:accent2>
    <a:accent3>
      <a:srgbClr val="E9F4EF"/>
    </a:accent3>
    <a:accent4>
      <a:srgbClr val="F5FAF7"/>
    </a:accent4>
    <a:accent5>
      <a:srgbClr val="007E7C"/>
    </a:accent5>
    <a:accent6>
      <a:srgbClr val="F2F2F2"/>
    </a:accent6>
    <a:hlink>
      <a:srgbClr val="007E7C"/>
    </a:hlink>
    <a:folHlink>
      <a:srgbClr val="007E7C"/>
    </a:folHlink>
  </a:clrScheme>
  <a:fontScheme name="ASN_Polices">
    <a:majorFont>
      <a:latin typeface="Montserrat"/>
      <a:ea typeface=""/>
      <a:cs typeface=""/>
    </a:majorFont>
    <a:minorFont>
      <a:latin typeface="Spectr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6" Type="http://schemas.openxmlformats.org/officeDocument/2006/relationships/ctrlProp" Target="../ctrlProps/ctrlProp74.xml"/><Relationship Id="rId84" Type="http://schemas.openxmlformats.org/officeDocument/2006/relationships/ctrlProp" Target="../ctrlProps/ctrlProp82.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drawing" Target="../drawings/drawing3.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C8"/>
  <sheetViews>
    <sheetView showGridLines="0" tabSelected="1" zoomScaleNormal="100" zoomScaleSheetLayoutView="100" workbookViewId="0"/>
  </sheetViews>
  <sheetFormatPr baseColWidth="10" defaultColWidth="12" defaultRowHeight="15.75"/>
  <cols>
    <col min="1" max="1" width="2" style="1" customWidth="1"/>
    <col min="2" max="2" width="33.6640625" style="1" customWidth="1"/>
    <col min="3" max="3" width="73.1640625" style="1" customWidth="1"/>
    <col min="4" max="4" width="2.33203125" style="1" customWidth="1"/>
    <col min="5" max="5" width="14.6640625" style="1"/>
    <col min="6" max="16384" width="12" style="1"/>
  </cols>
  <sheetData>
    <row r="1" spans="2:3" ht="78" customHeight="1">
      <c r="B1" s="4"/>
      <c r="C1" s="4">
        <v>45323</v>
      </c>
    </row>
    <row r="2" spans="2:3" ht="15.75" customHeight="1">
      <c r="B2" s="112"/>
      <c r="C2" s="112"/>
    </row>
    <row r="3" spans="2:3" ht="39" customHeight="1">
      <c r="B3" s="113" t="s">
        <v>206</v>
      </c>
      <c r="C3" s="113"/>
    </row>
    <row r="4" spans="2:3" ht="0.75" customHeight="1">
      <c r="B4" s="112"/>
      <c r="C4" s="112"/>
    </row>
    <row r="5" spans="2:3" ht="257.25" customHeight="1">
      <c r="B5" s="114" t="s">
        <v>230</v>
      </c>
      <c r="C5" s="115"/>
    </row>
    <row r="6" spans="2:3" ht="36.75" customHeight="1">
      <c r="B6" s="112"/>
      <c r="C6" s="112"/>
    </row>
    <row r="7" spans="2:3" ht="22.5" customHeight="1">
      <c r="B7" s="2" t="s">
        <v>0</v>
      </c>
      <c r="C7" s="93" t="s">
        <v>105</v>
      </c>
    </row>
    <row r="8" spans="2:3" ht="22.5" customHeight="1">
      <c r="B8" s="3"/>
      <c r="C8" s="94" t="s">
        <v>106</v>
      </c>
    </row>
  </sheetData>
  <sheetProtection sheet="1" objects="1" scenarios="1"/>
  <mergeCells count="5">
    <mergeCell ref="B2:C2"/>
    <mergeCell ref="B3:C3"/>
    <mergeCell ref="B4:C4"/>
    <mergeCell ref="B5:C5"/>
    <mergeCell ref="B6:C6"/>
  </mergeCells>
  <printOptions horizontalCentered="1"/>
  <pageMargins left="0.59055118110236227" right="0.59055118110236227" top="0.59055118110236227" bottom="0.78740157480314965"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3225-1DB7-48D6-8965-AE71517A534A}">
  <sheetPr codeName="Feuil3"/>
  <dimension ref="A1:T88"/>
  <sheetViews>
    <sheetView zoomScaleNormal="100" workbookViewId="0"/>
  </sheetViews>
  <sheetFormatPr baseColWidth="10" defaultColWidth="12" defaultRowHeight="16.5"/>
  <cols>
    <col min="1" max="1" width="9.33203125" style="7" customWidth="1"/>
    <col min="2" max="2" width="77.6640625" style="6" customWidth="1"/>
    <col min="3" max="3" width="16" style="6" customWidth="1"/>
    <col min="4" max="4" width="25" style="6" customWidth="1"/>
    <col min="5" max="5" width="43.6640625" style="5" customWidth="1"/>
    <col min="6" max="6" width="4.6640625" style="6" customWidth="1"/>
    <col min="7" max="7" width="21.33203125" style="6" customWidth="1"/>
    <col min="8" max="8" width="11.1640625" style="6" customWidth="1"/>
    <col min="9" max="9" width="12.33203125" style="6" customWidth="1"/>
    <col min="10" max="10" width="12.83203125" style="6" customWidth="1"/>
    <col min="11" max="11" width="16.33203125" style="6" customWidth="1"/>
    <col min="12" max="13" width="12" style="6"/>
    <col min="14" max="14" width="12" style="6" customWidth="1"/>
    <col min="15" max="15" width="41.6640625" style="70" hidden="1" customWidth="1"/>
    <col min="16" max="16" width="12.5" style="70" hidden="1" customWidth="1"/>
    <col min="17" max="19" width="14.83203125" style="70" hidden="1" customWidth="1"/>
    <col min="20" max="20" width="14.5" style="70" hidden="1" customWidth="1"/>
    <col min="21" max="21" width="12" style="6" customWidth="1"/>
    <col min="22" max="16384" width="12" style="6"/>
  </cols>
  <sheetData>
    <row r="1" spans="1:20" customFormat="1" ht="50.1" customHeight="1">
      <c r="B1" s="4"/>
      <c r="E1" s="51">
        <v>45323</v>
      </c>
      <c r="O1" s="70"/>
      <c r="P1" s="70"/>
      <c r="Q1" s="70"/>
      <c r="R1" s="70"/>
      <c r="S1" s="70"/>
      <c r="T1" s="70"/>
    </row>
    <row r="2" spans="1:20" ht="20.25" customHeight="1">
      <c r="O2" s="71"/>
      <c r="P2" s="77" t="s">
        <v>18</v>
      </c>
      <c r="Q2" s="77" t="s">
        <v>6</v>
      </c>
      <c r="R2" s="77" t="s">
        <v>5</v>
      </c>
      <c r="S2" s="77" t="s">
        <v>22</v>
      </c>
      <c r="T2" s="78" t="s">
        <v>138</v>
      </c>
    </row>
    <row r="3" spans="1:20" ht="17.25" customHeight="1">
      <c r="O3" s="79" t="s">
        <v>134</v>
      </c>
      <c r="P3" s="72">
        <f>IF($E$57=FALSE,COUNTIF($C$7:$C$88,"Conforme")/COUNTA($C$7:$C$19,$C$24:$C$55,$C$60:$C$88),COUNTIF($C$7:$C$55,"Conforme")/COUNTA($C$7:$C$19,$C$24:$C$55))</f>
        <v>0</v>
      </c>
      <c r="Q3" s="72">
        <f>IF($E$57=FALSE,COUNTIF($C$7:$C$88,"Perfectible")/COUNTA($C$7:$C$19,$C$24:$C$55,$C$60:$C$88),COUNTIF($C$7:$C$55,"Perfectible")/COUNTA($C$7:$C$19,$C$24:$C$55))</f>
        <v>0</v>
      </c>
      <c r="R3" s="72">
        <f>IF($E$57=FALSE,COUNTIF($C$7:$C$88,"Non conforme")/COUNTA($C$7:$C$19,$C$24:$C$55,$C$60:$C$88),COUNTIF($C$7:$C$55,"Non conforme")/COUNTA($C$7:$C$19,$C$24:$C$55))</f>
        <v>0</v>
      </c>
      <c r="S3" s="72">
        <f>IF($E$57=FALSE,COUNTIF($C$7:$C$88,"Non concerné")/COUNTA($C$7:$C$19,$C$24:$C$55,$C$60:$C$88),COUNTIF($C$7:$C$55,"Non concerné")/COUNTA($C$7:$C$19,$C$24:$C$55))</f>
        <v>0</v>
      </c>
      <c r="T3" s="73">
        <f>IF($E$57=FALSE,COUNTIF($C$7:$C$88,"Sélectionnez...")/COUNTA($C$7:$C$19,$C$24:$C$55,$C$60:$C$88),COUNTIF($C$7:$C$55,"Sélectionnez...")/COUNTA($C$7:$C$19,$C$24:$C$55))</f>
        <v>1</v>
      </c>
    </row>
    <row r="4" spans="1:20" ht="17.25" customHeight="1"/>
    <row r="5" spans="1:20" ht="34.5" customHeight="1">
      <c r="A5" s="99" t="s">
        <v>214</v>
      </c>
      <c r="B5" s="10"/>
      <c r="C5" s="10"/>
      <c r="D5" s="10"/>
      <c r="E5" s="10"/>
      <c r="P5" s="74"/>
    </row>
    <row r="6" spans="1:20" ht="27">
      <c r="A6" s="8" t="s">
        <v>1</v>
      </c>
      <c r="B6" s="15" t="s">
        <v>2</v>
      </c>
      <c r="C6" s="16" t="s">
        <v>117</v>
      </c>
      <c r="D6" s="15" t="s">
        <v>3</v>
      </c>
      <c r="E6" s="17" t="s">
        <v>108</v>
      </c>
      <c r="O6" s="75"/>
      <c r="P6" s="80" t="s">
        <v>18</v>
      </c>
      <c r="Q6" s="80" t="s">
        <v>6</v>
      </c>
      <c r="R6" s="80" t="s">
        <v>5</v>
      </c>
      <c r="S6" s="80" t="s">
        <v>22</v>
      </c>
      <c r="T6" s="81" t="s">
        <v>138</v>
      </c>
    </row>
    <row r="7" spans="1:20" ht="36" customHeight="1">
      <c r="A7" s="119" t="s">
        <v>11</v>
      </c>
      <c r="B7" s="18" t="s">
        <v>27</v>
      </c>
      <c r="C7" s="60" t="s">
        <v>139</v>
      </c>
      <c r="D7" s="61"/>
      <c r="E7" s="19" t="s">
        <v>47</v>
      </c>
      <c r="O7" s="82" t="s">
        <v>140</v>
      </c>
      <c r="P7" s="83">
        <f>COUNTIF($C$7:$C$19,"Conforme")/COUNTA($C$7:$C$19)</f>
        <v>0</v>
      </c>
      <c r="Q7" s="83">
        <f>COUNTIF($C$7:$C$19,"Perfectible")/COUNTA($C$7:$C$19)</f>
        <v>0</v>
      </c>
      <c r="R7" s="83">
        <f>COUNTIF($C$7:$C$19,"Non conforme")/COUNTA($C$7:$C$19)</f>
        <v>0</v>
      </c>
      <c r="S7" s="83">
        <f>COUNTIF($C$7:$C$19,"Non concerné")/COUNTA($C$7:$C$19)</f>
        <v>0</v>
      </c>
      <c r="T7" s="84">
        <f>COUNTIF($C$7:$C$19,"Sélectionnez...")/COUNTA($C$7:$C$19)</f>
        <v>1</v>
      </c>
    </row>
    <row r="8" spans="1:20" ht="38.25">
      <c r="A8" s="119"/>
      <c r="B8" s="18" t="s">
        <v>40</v>
      </c>
      <c r="C8" s="60" t="s">
        <v>139</v>
      </c>
      <c r="D8" s="61"/>
      <c r="E8" s="19" t="s">
        <v>48</v>
      </c>
      <c r="P8" s="76"/>
      <c r="Q8" s="76"/>
      <c r="R8" s="76"/>
      <c r="S8" s="76"/>
      <c r="T8" s="76"/>
    </row>
    <row r="9" spans="1:20" ht="59.25" customHeight="1">
      <c r="A9" s="30" t="s">
        <v>12</v>
      </c>
      <c r="B9" s="104" t="s">
        <v>215</v>
      </c>
      <c r="C9" s="60" t="s">
        <v>139</v>
      </c>
      <c r="D9" s="62"/>
      <c r="E9" s="32" t="s">
        <v>111</v>
      </c>
      <c r="O9" s="85"/>
      <c r="P9" s="77" t="s">
        <v>18</v>
      </c>
      <c r="Q9" s="77" t="s">
        <v>6</v>
      </c>
      <c r="R9" s="77" t="s">
        <v>5</v>
      </c>
      <c r="S9" s="77" t="s">
        <v>22</v>
      </c>
      <c r="T9" s="78" t="s">
        <v>138</v>
      </c>
    </row>
    <row r="10" spans="1:20" ht="94.5">
      <c r="A10" s="117" t="s">
        <v>4</v>
      </c>
      <c r="B10" s="24" t="s">
        <v>216</v>
      </c>
      <c r="C10" s="60" t="s">
        <v>139</v>
      </c>
      <c r="D10" s="100"/>
      <c r="E10" s="19" t="s">
        <v>83</v>
      </c>
      <c r="O10" s="86" t="str">
        <f>A7</f>
        <v>Agrément</v>
      </c>
      <c r="P10" s="87">
        <f>COUNTIF($C$7:$C$8,"Conforme")/COUNTA($C$7:$C$8)</f>
        <v>0</v>
      </c>
      <c r="Q10" s="87">
        <f>COUNTIF($C$7:$C$8,"Perfectible")/COUNTA($C$7:$C$8)</f>
        <v>0</v>
      </c>
      <c r="R10" s="87">
        <f>COUNTIF($C$7:$C$8,"Non conforme")/COUNTA($C$7:$C$8)</f>
        <v>0</v>
      </c>
      <c r="S10" s="88">
        <f>COUNTIF($C$7:$C$8,"Non concerné")/COUNTA($C$7:$C$8)</f>
        <v>0</v>
      </c>
      <c r="T10" s="89">
        <f>COUNTIF($C$7:$C$8,"Sélectionnez...")/COUNTA($C$7:$C$8)</f>
        <v>1</v>
      </c>
    </row>
    <row r="11" spans="1:20" ht="31.5">
      <c r="A11" s="117"/>
      <c r="B11" s="18" t="s">
        <v>15</v>
      </c>
      <c r="C11" s="60" t="s">
        <v>139</v>
      </c>
      <c r="D11" s="100"/>
      <c r="E11" s="19" t="s">
        <v>83</v>
      </c>
      <c r="G11" s="10"/>
      <c r="O11" s="86" t="str">
        <f>A9</f>
        <v>Inspection</v>
      </c>
      <c r="P11" s="87">
        <f>COUNTIF($C$9,"Conforme")/COUNTA($C$9:$C$9)</f>
        <v>0</v>
      </c>
      <c r="Q11" s="87">
        <f>COUNTIF($C$9,"Perfectible")/COUNTA($C$9:$C$9)</f>
        <v>0</v>
      </c>
      <c r="R11" s="87">
        <f>COUNTIF($C$9,"Non conforme")/COUNTA($C$9:$C$9)</f>
        <v>0</v>
      </c>
      <c r="S11" s="88">
        <f>COUNTIF($C$9,"Non concerné")/COUNTA($C$9:$C$9)</f>
        <v>0</v>
      </c>
      <c r="T11" s="89">
        <f>COUNTIF($C$9,"Sélectionnez...")/COUNTA($C$9:$C$9)</f>
        <v>1</v>
      </c>
    </row>
    <row r="12" spans="1:20" ht="38.25">
      <c r="A12" s="118" t="s">
        <v>110</v>
      </c>
      <c r="B12" s="34" t="s">
        <v>49</v>
      </c>
      <c r="C12" s="60" t="s">
        <v>139</v>
      </c>
      <c r="D12" s="62"/>
      <c r="E12" s="32" t="s">
        <v>84</v>
      </c>
      <c r="O12" s="86" t="str">
        <f>A10</f>
        <v>Impartialité et indépendance</v>
      </c>
      <c r="P12" s="87">
        <f>COUNTIF($C$10:$C$11,"Conforme")/COUNTA($C$10:$C$11)</f>
        <v>0</v>
      </c>
      <c r="Q12" s="87">
        <f>COUNTIF($C$10:$C$11,"Perfectible")/COUNTA($C$10:$C$11)</f>
        <v>0</v>
      </c>
      <c r="R12" s="87">
        <f>COUNTIF($C$10:$C$11,"Non conforme")/COUNTA($C$10:$C$11)</f>
        <v>0</v>
      </c>
      <c r="S12" s="88">
        <f>COUNTIF($C$10:$C$11,"Non concerné")/COUNTA($C$10:$C$11)</f>
        <v>0</v>
      </c>
      <c r="T12" s="89">
        <f>COUNTIF($C$10:$C$11,"Sélectionnez...")/COUNTA($C$10:$C$11)</f>
        <v>1</v>
      </c>
    </row>
    <row r="13" spans="1:20" ht="56.25" customHeight="1">
      <c r="A13" s="118"/>
      <c r="B13" s="31" t="s">
        <v>50</v>
      </c>
      <c r="C13" s="60" t="s">
        <v>139</v>
      </c>
      <c r="D13" s="62"/>
      <c r="E13" s="32" t="s">
        <v>84</v>
      </c>
      <c r="O13" s="86" t="str">
        <f>A12</f>
        <v>Référentiel réglementaire et normatif</v>
      </c>
      <c r="P13" s="87">
        <f>COUNTIF($C$12:$C$14,"Conforme")/COUNTA($C$12:$C$14)</f>
        <v>0</v>
      </c>
      <c r="Q13" s="87">
        <f>COUNTIF($C$12:$C$14,"Perfectible")/COUNTA($C$12:$C$14)</f>
        <v>0</v>
      </c>
      <c r="R13" s="87">
        <f>COUNTIF($C$12:$C$14,"Non conforme")/COUNTA($C$12:$C$14)</f>
        <v>0</v>
      </c>
      <c r="S13" s="88">
        <f>COUNTIF($C$12:$C$14,"Non concerné")/COUNTA($C$12:$C$14)</f>
        <v>0</v>
      </c>
      <c r="T13" s="89">
        <f>COUNTIF($C$12:$C$14,"Sélectionnez...")/COUNTA($C$12:$C$14)</f>
        <v>1</v>
      </c>
    </row>
    <row r="14" spans="1:20" ht="38.25">
      <c r="A14" s="118"/>
      <c r="B14" s="31" t="s">
        <v>85</v>
      </c>
      <c r="C14" s="60" t="s">
        <v>139</v>
      </c>
      <c r="D14" s="63"/>
      <c r="E14" s="32" t="s">
        <v>84</v>
      </c>
      <c r="O14" s="86" t="str">
        <f>A15</f>
        <v>Compétences</v>
      </c>
      <c r="P14" s="87">
        <f>COUNTIF($C$15:$C$16,"Conforme")/COUNTA($C$15:$C$16)</f>
        <v>0</v>
      </c>
      <c r="Q14" s="87">
        <f>COUNTIF($C$15:$C$16,"Perfectible")/COUNTA($C$15:$C$16)</f>
        <v>0</v>
      </c>
      <c r="R14" s="87">
        <f>COUNTIF($C$15:$C$16,"Non conforme")/COUNTA($C$15:$C$16)</f>
        <v>0</v>
      </c>
      <c r="S14" s="88">
        <f>COUNTIF($C$15:$C$16,"Non concerné")/COUNTA($C$15:$C$16)</f>
        <v>0</v>
      </c>
      <c r="T14" s="89">
        <f>COUNTIF($C$15:$C$16,"Sélectionnez...")/COUNTA($C$15:$C$16)</f>
        <v>1</v>
      </c>
    </row>
    <row r="15" spans="1:20" ht="63.75">
      <c r="A15" s="117" t="s">
        <v>203</v>
      </c>
      <c r="B15" s="18" t="s">
        <v>28</v>
      </c>
      <c r="C15" s="60" t="s">
        <v>139</v>
      </c>
      <c r="D15" s="61"/>
      <c r="E15" s="19" t="s">
        <v>52</v>
      </c>
      <c r="O15" s="86" t="str">
        <f>A17</f>
        <v>Qualité des interventions</v>
      </c>
      <c r="P15" s="87">
        <f>COUNTIF($C$17,"Conforme")/COUNTA($C$17:$C$17)</f>
        <v>0</v>
      </c>
      <c r="Q15" s="87">
        <f>COUNTIF($C$17,"Perfectible")/COUNTA($C$17:$C$17)</f>
        <v>0</v>
      </c>
      <c r="R15" s="87">
        <f>COUNTIF($C$17,"Non conforme")/COUNTA($C$17:$C$17)</f>
        <v>0</v>
      </c>
      <c r="S15" s="88">
        <f>COUNTIF($C$17,"Non concerné")/COUNTA($C$17:$C$17)</f>
        <v>0</v>
      </c>
      <c r="T15" s="89">
        <f>COUNTIF($C$17,"Sélectionnez...")/COUNTA($C$17:$C$17)</f>
        <v>1</v>
      </c>
    </row>
    <row r="16" spans="1:20" ht="63.75">
      <c r="A16" s="117"/>
      <c r="B16" s="18" t="s">
        <v>41</v>
      </c>
      <c r="C16" s="60" t="s">
        <v>139</v>
      </c>
      <c r="D16" s="61"/>
      <c r="E16" s="19" t="s">
        <v>92</v>
      </c>
      <c r="O16" s="86" t="str">
        <f>A18</f>
        <v>Transmission des résultats de mesurage</v>
      </c>
      <c r="P16" s="87">
        <f>COUNTIF($C$18,"Conforme")/COUNTA($C$18:$C$18)</f>
        <v>0</v>
      </c>
      <c r="Q16" s="87">
        <f>COUNTIF($C$18,"Perfectible")/COUNTA($C$18:$C$18)</f>
        <v>0</v>
      </c>
      <c r="R16" s="87">
        <f>COUNTIF($C$18,"Non conforme")/COUNTA($C$18:$C$18)</f>
        <v>0</v>
      </c>
      <c r="S16" s="88">
        <f>COUNTIF($C$18,"Non concerné")/COUNTA($C$18:$C$18)</f>
        <v>0</v>
      </c>
      <c r="T16" s="89">
        <f>COUNTIF($C$18,"Sélectionnez...")/COUNTA($C$18:$C$18)</f>
        <v>1</v>
      </c>
    </row>
    <row r="17" spans="1:20" ht="110.25">
      <c r="A17" s="33" t="s">
        <v>21</v>
      </c>
      <c r="B17" s="31" t="s">
        <v>235</v>
      </c>
      <c r="C17" s="60" t="s">
        <v>139</v>
      </c>
      <c r="D17" s="101"/>
      <c r="E17" s="32" t="s">
        <v>218</v>
      </c>
      <c r="O17" s="79" t="str">
        <f>A19</f>
        <v>Transmission des rapports annuels</v>
      </c>
      <c r="P17" s="72">
        <f>COUNTIF($C$19,"Conforme")/COUNTA($C$19:$C$19)</f>
        <v>0</v>
      </c>
      <c r="Q17" s="72">
        <f>COUNTIF($C$19,"Perfectible")/COUNTA($C$19:$C$19)</f>
        <v>0</v>
      </c>
      <c r="R17" s="72">
        <f>COUNTIF($C$19,"Non conforme")/COUNTA($C$19:$C$19)</f>
        <v>0</v>
      </c>
      <c r="S17" s="72">
        <f>COUNTIF($C$19,"Non concerné")/COUNTA($C$19:$C$19)</f>
        <v>0</v>
      </c>
      <c r="T17" s="90">
        <f>COUNTIF($C$19,"Sélectionnez...")/COUNTA($C$19:$C$19)</f>
        <v>1</v>
      </c>
    </row>
    <row r="18" spans="1:20" ht="70.5" customHeight="1">
      <c r="A18" s="14" t="s">
        <v>131</v>
      </c>
      <c r="B18" s="18" t="s">
        <v>10</v>
      </c>
      <c r="C18" s="60" t="s">
        <v>139</v>
      </c>
      <c r="D18" s="61"/>
      <c r="E18" s="19" t="s">
        <v>53</v>
      </c>
    </row>
    <row r="19" spans="1:20" ht="69" customHeight="1">
      <c r="A19" s="33" t="s">
        <v>204</v>
      </c>
      <c r="B19" s="35" t="s">
        <v>245</v>
      </c>
      <c r="C19" s="69" t="s">
        <v>139</v>
      </c>
      <c r="D19" s="64"/>
      <c r="E19" s="36" t="s">
        <v>51</v>
      </c>
    </row>
    <row r="20" spans="1:20">
      <c r="A20"/>
      <c r="B20"/>
      <c r="C20"/>
      <c r="D20"/>
      <c r="F20"/>
    </row>
    <row r="21" spans="1:20">
      <c r="A21" s="6"/>
      <c r="E21" s="6"/>
    </row>
    <row r="22" spans="1:20" ht="34.5" customHeight="1">
      <c r="A22" s="99" t="s">
        <v>217</v>
      </c>
      <c r="E22" s="6"/>
      <c r="O22" s="71"/>
      <c r="P22" s="77" t="s">
        <v>18</v>
      </c>
      <c r="Q22" s="77" t="s">
        <v>6</v>
      </c>
      <c r="R22" s="77" t="s">
        <v>5</v>
      </c>
      <c r="S22" s="77" t="s">
        <v>22</v>
      </c>
      <c r="T22" s="78" t="s">
        <v>138</v>
      </c>
    </row>
    <row r="23" spans="1:20" ht="27">
      <c r="A23" s="8" t="s">
        <v>1</v>
      </c>
      <c r="B23" s="15" t="s">
        <v>2</v>
      </c>
      <c r="C23" s="16" t="s">
        <v>107</v>
      </c>
      <c r="D23" s="15" t="s">
        <v>3</v>
      </c>
      <c r="E23" s="17" t="s">
        <v>108</v>
      </c>
      <c r="O23" s="79" t="s">
        <v>141</v>
      </c>
      <c r="P23" s="72">
        <f>COUNTIF($C$24:$C$55,"Conforme")/COUNTA($C$24:$C$55)</f>
        <v>0</v>
      </c>
      <c r="Q23" s="72">
        <f>COUNTIF($C$24:$C$55,"Perfectible")/COUNTA($C$24:$C$55)</f>
        <v>0</v>
      </c>
      <c r="R23" s="72">
        <f>COUNTIF($C$24:$C$55,"Non conforme")/COUNTA($C$24:$C$55)</f>
        <v>0</v>
      </c>
      <c r="S23" s="72">
        <f>COUNTIF($C$24:$C$55,"Non concerné")/COUNTA($C$24:$C$55)</f>
        <v>0</v>
      </c>
      <c r="T23" s="73">
        <f>COUNTIF($C$24:$C$55,"Sélectionnez...")/COUNTA($C$24:$C$55)</f>
        <v>1</v>
      </c>
    </row>
    <row r="24" spans="1:20" ht="38.25">
      <c r="A24" s="118" t="s">
        <v>8</v>
      </c>
      <c r="B24" s="31" t="s">
        <v>236</v>
      </c>
      <c r="C24" s="60" t="s">
        <v>139</v>
      </c>
      <c r="D24" s="62"/>
      <c r="E24" s="32" t="s">
        <v>86</v>
      </c>
    </row>
    <row r="25" spans="1:20" ht="51">
      <c r="A25" s="118"/>
      <c r="B25" s="104" t="s">
        <v>246</v>
      </c>
      <c r="C25" s="60" t="s">
        <v>139</v>
      </c>
      <c r="D25" s="62"/>
      <c r="E25" s="32" t="s">
        <v>164</v>
      </c>
      <c r="O25" s="85"/>
      <c r="P25" s="77" t="s">
        <v>18</v>
      </c>
      <c r="Q25" s="77" t="s">
        <v>6</v>
      </c>
      <c r="R25" s="77" t="s">
        <v>5</v>
      </c>
      <c r="S25" s="77" t="s">
        <v>22</v>
      </c>
      <c r="T25" s="78" t="s">
        <v>138</v>
      </c>
    </row>
    <row r="26" spans="1:20" ht="38.25">
      <c r="A26" s="118"/>
      <c r="B26" s="31" t="s">
        <v>26</v>
      </c>
      <c r="C26" s="60" t="s">
        <v>139</v>
      </c>
      <c r="D26" s="62"/>
      <c r="E26" s="32" t="s">
        <v>87</v>
      </c>
      <c r="O26" s="86" t="str">
        <f>A24</f>
        <v>Adéquation des matériels</v>
      </c>
      <c r="P26" s="87">
        <f>COUNTIF($C$24:$C$27,"Conforme")/COUNTA($C$24:$C$27)</f>
        <v>0</v>
      </c>
      <c r="Q26" s="87">
        <f>COUNTIF($C$24:$C$27,"Perfectible")/COUNTA($C$24:$C$27)</f>
        <v>0</v>
      </c>
      <c r="R26" s="87">
        <f>COUNTIF($C$24:$C$27,"Non conforme")/COUNTA($C$24:$C$27)</f>
        <v>0</v>
      </c>
      <c r="S26" s="87">
        <f>COUNTIF($C$24:$C$27,"Non concerné")/COUNTA($C$24:$C$27)</f>
        <v>0</v>
      </c>
      <c r="T26" s="89">
        <f>COUNTIF($C$24:$C$27,"Sélectionnez...")/COUNTA($C$24:$C$27)</f>
        <v>1</v>
      </c>
    </row>
    <row r="27" spans="1:20" ht="47.25">
      <c r="A27" s="118"/>
      <c r="B27" s="31" t="s">
        <v>9</v>
      </c>
      <c r="C27" s="60" t="s">
        <v>139</v>
      </c>
      <c r="D27" s="63"/>
      <c r="E27" s="32" t="s">
        <v>88</v>
      </c>
      <c r="O27" s="79" t="str">
        <f>A28</f>
        <v>Méthodes de mesurage</v>
      </c>
      <c r="P27" s="72">
        <f>COUNTIF($C$28:$C$55,"Conforme")/COUNTA($C$28:$C$55)</f>
        <v>0</v>
      </c>
      <c r="Q27" s="72">
        <f>COUNTIF($C$28:$C$55,"Perfectible")/COUNTA($C$28:$C$55)</f>
        <v>0</v>
      </c>
      <c r="R27" s="72">
        <f>COUNTIF($C$28:$C$55,"Non conforme")/COUNTA($C$28:$C$55)</f>
        <v>0</v>
      </c>
      <c r="S27" s="72">
        <f>COUNTIF($C$28:$C$55,"Non concerné")/COUNTA($C$28:$C$55)</f>
        <v>0</v>
      </c>
      <c r="T27" s="73">
        <f>COUNTIF($C$28:$C$55,"Sélectionnez...")/COUNTA($C$28:$C$55)</f>
        <v>1</v>
      </c>
    </row>
    <row r="28" spans="1:20" ht="63">
      <c r="A28" s="117" t="s">
        <v>7</v>
      </c>
      <c r="B28" s="18" t="s">
        <v>237</v>
      </c>
      <c r="C28" s="60" t="s">
        <v>139</v>
      </c>
      <c r="D28" s="61"/>
      <c r="E28" s="19" t="s">
        <v>79</v>
      </c>
    </row>
    <row r="29" spans="1:20" ht="47.25">
      <c r="A29" s="117"/>
      <c r="B29" s="18" t="s">
        <v>54</v>
      </c>
      <c r="C29" s="60" t="s">
        <v>139</v>
      </c>
      <c r="D29" s="65"/>
      <c r="E29" s="19" t="s">
        <v>47</v>
      </c>
    </row>
    <row r="30" spans="1:20" ht="78.75">
      <c r="A30" s="117"/>
      <c r="B30" s="24" t="s">
        <v>219</v>
      </c>
      <c r="C30" s="60" t="s">
        <v>139</v>
      </c>
      <c r="D30" s="61"/>
      <c r="E30" s="19" t="s">
        <v>89</v>
      </c>
    </row>
    <row r="31" spans="1:20" ht="47.25">
      <c r="A31" s="117"/>
      <c r="B31" s="18" t="s">
        <v>93</v>
      </c>
      <c r="C31" s="60" t="s">
        <v>139</v>
      </c>
      <c r="D31" s="61"/>
      <c r="E31" s="19" t="s">
        <v>48</v>
      </c>
    </row>
    <row r="32" spans="1:20" ht="94.5">
      <c r="A32" s="117"/>
      <c r="B32" s="24" t="s">
        <v>220</v>
      </c>
      <c r="C32" s="60" t="s">
        <v>139</v>
      </c>
      <c r="D32" s="65"/>
      <c r="E32" s="19" t="s">
        <v>112</v>
      </c>
    </row>
    <row r="33" spans="1:5" ht="31.5">
      <c r="A33" s="117"/>
      <c r="B33" s="18" t="s">
        <v>17</v>
      </c>
      <c r="C33" s="60" t="s">
        <v>139</v>
      </c>
      <c r="D33" s="65"/>
      <c r="E33" s="19" t="s">
        <v>61</v>
      </c>
    </row>
    <row r="34" spans="1:5" ht="54" customHeight="1">
      <c r="A34" s="117"/>
      <c r="B34" s="24" t="s">
        <v>221</v>
      </c>
      <c r="C34" s="60" t="s">
        <v>139</v>
      </c>
      <c r="D34" s="65"/>
      <c r="E34" s="19" t="s">
        <v>61</v>
      </c>
    </row>
    <row r="35" spans="1:5" ht="47.25">
      <c r="A35" s="117"/>
      <c r="B35" s="18" t="s">
        <v>143</v>
      </c>
      <c r="C35" s="60" t="s">
        <v>139</v>
      </c>
      <c r="D35" s="61"/>
      <c r="E35" s="19" t="s">
        <v>144</v>
      </c>
    </row>
    <row r="36" spans="1:5" ht="38.25">
      <c r="A36" s="117"/>
      <c r="B36" s="18" t="s">
        <v>207</v>
      </c>
      <c r="C36" s="60" t="s">
        <v>139</v>
      </c>
      <c r="D36" s="61"/>
      <c r="E36" s="19" t="s">
        <v>80</v>
      </c>
    </row>
    <row r="37" spans="1:5" ht="47.25">
      <c r="A37" s="117"/>
      <c r="B37" s="24" t="s">
        <v>222</v>
      </c>
      <c r="C37" s="60" t="s">
        <v>139</v>
      </c>
      <c r="D37" s="61"/>
      <c r="E37" s="19" t="s">
        <v>60</v>
      </c>
    </row>
    <row r="38" spans="1:5" ht="55.5" customHeight="1">
      <c r="A38" s="117"/>
      <c r="B38" s="18" t="s">
        <v>56</v>
      </c>
      <c r="C38" s="60" t="s">
        <v>139</v>
      </c>
      <c r="D38" s="61"/>
      <c r="E38" s="19" t="s">
        <v>82</v>
      </c>
    </row>
    <row r="39" spans="1:5" ht="31.5">
      <c r="A39" s="117"/>
      <c r="B39" s="18" t="s">
        <v>81</v>
      </c>
      <c r="C39" s="60" t="s">
        <v>139</v>
      </c>
      <c r="D39" s="61"/>
      <c r="E39" s="19" t="s">
        <v>82</v>
      </c>
    </row>
    <row r="40" spans="1:5" ht="63">
      <c r="A40" s="117"/>
      <c r="B40" s="24" t="s">
        <v>223</v>
      </c>
      <c r="C40" s="60" t="s">
        <v>139</v>
      </c>
      <c r="D40" s="61"/>
      <c r="E40" s="19" t="s">
        <v>57</v>
      </c>
    </row>
    <row r="41" spans="1:5" ht="31.5">
      <c r="A41" s="117"/>
      <c r="B41" s="18" t="s">
        <v>90</v>
      </c>
      <c r="C41" s="60" t="s">
        <v>139</v>
      </c>
      <c r="D41" s="61"/>
      <c r="E41" s="19" t="s">
        <v>94</v>
      </c>
    </row>
    <row r="42" spans="1:5">
      <c r="A42" s="117"/>
      <c r="B42" s="18" t="s">
        <v>16</v>
      </c>
      <c r="C42" s="60" t="s">
        <v>139</v>
      </c>
      <c r="D42" s="61"/>
      <c r="E42" s="19" t="s">
        <v>62</v>
      </c>
    </row>
    <row r="43" spans="1:5" ht="110.25">
      <c r="A43" s="117"/>
      <c r="B43" s="24" t="s">
        <v>224</v>
      </c>
      <c r="C43" s="60" t="s">
        <v>139</v>
      </c>
      <c r="D43" s="61"/>
      <c r="E43" s="19" t="s">
        <v>55</v>
      </c>
    </row>
    <row r="44" spans="1:5" ht="110.25">
      <c r="A44" s="117"/>
      <c r="B44" s="18" t="s">
        <v>145</v>
      </c>
      <c r="C44" s="60" t="s">
        <v>139</v>
      </c>
      <c r="D44" s="61"/>
      <c r="E44" s="19" t="s">
        <v>95</v>
      </c>
    </row>
    <row r="45" spans="1:5" ht="31.5">
      <c r="A45" s="117"/>
      <c r="B45" s="18" t="s">
        <v>25</v>
      </c>
      <c r="C45" s="60" t="s">
        <v>139</v>
      </c>
      <c r="D45" s="61"/>
      <c r="E45" s="19" t="s">
        <v>96</v>
      </c>
    </row>
    <row r="46" spans="1:5" ht="47.25">
      <c r="A46" s="117"/>
      <c r="B46" s="18" t="s">
        <v>247</v>
      </c>
      <c r="C46" s="60" t="s">
        <v>139</v>
      </c>
      <c r="D46" s="61"/>
      <c r="E46" s="19" t="s">
        <v>96</v>
      </c>
    </row>
    <row r="47" spans="1:5" ht="31.5">
      <c r="A47" s="117"/>
      <c r="B47" s="24" t="s">
        <v>238</v>
      </c>
      <c r="C47" s="60" t="s">
        <v>139</v>
      </c>
      <c r="D47" s="61"/>
      <c r="E47" s="19" t="s">
        <v>113</v>
      </c>
    </row>
    <row r="48" spans="1:5" ht="63.75">
      <c r="A48" s="117"/>
      <c r="B48" s="24" t="s">
        <v>239</v>
      </c>
      <c r="C48" s="60" t="s">
        <v>139</v>
      </c>
      <c r="D48" s="61"/>
      <c r="E48" s="19" t="s">
        <v>97</v>
      </c>
    </row>
    <row r="49" spans="1:20" ht="63">
      <c r="A49" s="117"/>
      <c r="B49" s="18" t="s">
        <v>14</v>
      </c>
      <c r="C49" s="60" t="s">
        <v>139</v>
      </c>
      <c r="D49" s="61"/>
      <c r="E49" s="19" t="s">
        <v>63</v>
      </c>
    </row>
    <row r="50" spans="1:20" ht="31.5">
      <c r="A50" s="117"/>
      <c r="B50" s="18" t="s">
        <v>19</v>
      </c>
      <c r="C50" s="60" t="s">
        <v>139</v>
      </c>
      <c r="D50" s="61"/>
      <c r="E50" s="19" t="s">
        <v>63</v>
      </c>
    </row>
    <row r="51" spans="1:20" ht="31.5">
      <c r="A51" s="117"/>
      <c r="B51" s="24" t="s">
        <v>225</v>
      </c>
      <c r="C51" s="60" t="s">
        <v>139</v>
      </c>
      <c r="D51" s="61"/>
      <c r="E51" s="19" t="s">
        <v>47</v>
      </c>
    </row>
    <row r="52" spans="1:20" ht="38.25">
      <c r="A52" s="117"/>
      <c r="B52" s="18" t="s">
        <v>20</v>
      </c>
      <c r="C52" s="60" t="s">
        <v>139</v>
      </c>
      <c r="D52" s="61"/>
      <c r="E52" s="19" t="s">
        <v>64</v>
      </c>
    </row>
    <row r="53" spans="1:20" ht="65.45" customHeight="1">
      <c r="A53" s="117"/>
      <c r="B53" s="24" t="s">
        <v>226</v>
      </c>
      <c r="C53" s="60" t="s">
        <v>139</v>
      </c>
      <c r="D53" s="61"/>
      <c r="E53" s="19" t="s">
        <v>58</v>
      </c>
    </row>
    <row r="54" spans="1:20" ht="63.75">
      <c r="A54" s="117"/>
      <c r="B54" s="18" t="s">
        <v>13</v>
      </c>
      <c r="C54" s="60" t="s">
        <v>139</v>
      </c>
      <c r="D54" s="61"/>
      <c r="E54" s="19" t="s">
        <v>98</v>
      </c>
    </row>
    <row r="55" spans="1:20" ht="31.5">
      <c r="A55" s="117"/>
      <c r="B55" s="21" t="s">
        <v>240</v>
      </c>
      <c r="C55" s="69" t="s">
        <v>139</v>
      </c>
      <c r="D55" s="66"/>
      <c r="E55" s="9" t="s">
        <v>59</v>
      </c>
    </row>
    <row r="56" spans="1:20" customFormat="1" ht="15.75">
      <c r="E56" s="5"/>
      <c r="O56" s="70"/>
      <c r="P56" s="70"/>
      <c r="Q56" s="70"/>
      <c r="R56" s="70"/>
      <c r="S56" s="70"/>
      <c r="T56" s="70"/>
    </row>
    <row r="57" spans="1:20" ht="20.25" customHeight="1">
      <c r="A57" s="6"/>
      <c r="B57" s="116" t="s">
        <v>132</v>
      </c>
      <c r="C57" s="116"/>
      <c r="D57" s="116"/>
      <c r="E57" s="67" t="b">
        <v>0</v>
      </c>
    </row>
    <row r="58" spans="1:20" ht="34.5" customHeight="1">
      <c r="A58" s="99" t="s">
        <v>227</v>
      </c>
      <c r="E58" s="28" t="b">
        <v>0</v>
      </c>
      <c r="O58" s="71"/>
      <c r="P58" s="77" t="s">
        <v>18</v>
      </c>
      <c r="Q58" s="77" t="s">
        <v>6</v>
      </c>
      <c r="R58" s="77" t="s">
        <v>5</v>
      </c>
      <c r="S58" s="77" t="s">
        <v>22</v>
      </c>
      <c r="T58" s="78" t="s">
        <v>138</v>
      </c>
    </row>
    <row r="59" spans="1:20" ht="27">
      <c r="A59" s="8" t="s">
        <v>1</v>
      </c>
      <c r="B59" s="15" t="s">
        <v>2</v>
      </c>
      <c r="C59" s="16" t="s">
        <v>107</v>
      </c>
      <c r="D59" s="15" t="s">
        <v>3</v>
      </c>
      <c r="E59" s="17" t="s">
        <v>108</v>
      </c>
      <c r="O59" s="79" t="s">
        <v>142</v>
      </c>
      <c r="P59" s="72">
        <f>IF($E$57=FALSE,COUNTIF($C$60:$C$88,"Conforme")/COUNTA($C$60:$C$88),"")</f>
        <v>0</v>
      </c>
      <c r="Q59" s="72">
        <f>IF($E$57=FALSE,COUNTIF($C$60:$C$88,"Perfectible")/COUNTA($C$60:$C$88),"")</f>
        <v>0</v>
      </c>
      <c r="R59" s="72">
        <f>IF($E$57=FALSE,COUNTIF($C$60:$C$88,"Non conforme")/COUNTA($C$60:$C$88),"")</f>
        <v>0</v>
      </c>
      <c r="S59" s="72">
        <f>IF($E$57=FALSE,COUNTIF($C$60:$C$88,"Non concerné")/COUNTA($C$60:$C$88),"")</f>
        <v>0</v>
      </c>
      <c r="T59" s="91">
        <f>IF($E$57=FALSE,COUNTIF($C$60:$C$88,"Sélectionnez...")/COUNTA($C$60:$C$88),"")</f>
        <v>1</v>
      </c>
    </row>
    <row r="60" spans="1:20" ht="31.5">
      <c r="A60" s="118" t="s">
        <v>8</v>
      </c>
      <c r="B60" s="31" t="s">
        <v>102</v>
      </c>
      <c r="C60" s="60" t="s">
        <v>139</v>
      </c>
      <c r="D60" s="62"/>
      <c r="E60" s="32" t="s">
        <v>91</v>
      </c>
    </row>
    <row r="61" spans="1:20" ht="63">
      <c r="A61" s="118"/>
      <c r="B61" s="104" t="s">
        <v>228</v>
      </c>
      <c r="C61" s="60" t="s">
        <v>139</v>
      </c>
      <c r="D61" s="62"/>
      <c r="E61" s="32" t="s">
        <v>101</v>
      </c>
      <c r="O61" s="85"/>
      <c r="P61" s="77" t="s">
        <v>18</v>
      </c>
      <c r="Q61" s="77" t="s">
        <v>6</v>
      </c>
      <c r="R61" s="77" t="s">
        <v>5</v>
      </c>
      <c r="S61" s="77" t="s">
        <v>22</v>
      </c>
      <c r="T61" s="78" t="s">
        <v>138</v>
      </c>
    </row>
    <row r="62" spans="1:20" ht="63">
      <c r="A62" s="118"/>
      <c r="B62" s="31" t="s">
        <v>103</v>
      </c>
      <c r="C62" s="60" t="s">
        <v>139</v>
      </c>
      <c r="D62" s="62"/>
      <c r="E62" s="32"/>
      <c r="O62" s="86" t="str">
        <f>A60</f>
        <v>Adéquation des matériels</v>
      </c>
      <c r="P62" s="87">
        <f>IF($E$57=FALSE,COUNTIF($C$60:$C$63,"Conforme")/COUNTA($C$60:$C$63),"")</f>
        <v>0</v>
      </c>
      <c r="Q62" s="87">
        <f>IF($E$57=FALSE,COUNTIF($C$60:$C$63,"Perfectible")/COUNTA($C$60:$C$63),"")</f>
        <v>0</v>
      </c>
      <c r="R62" s="87">
        <f>IF($E$57=FALSE,COUNTIF($C$60:$C$63,"Non conforme")/COUNTA($C$60:$C$63),"")</f>
        <v>0</v>
      </c>
      <c r="S62" s="87">
        <f>IF($E$57=FALSE,COUNTIF($C$60:$C$63,"Non concerné")/COUNTA($C$60:$C$63),"")</f>
        <v>0</v>
      </c>
      <c r="T62" s="92">
        <f>IF($E$57=FALSE,COUNTIF($C$60:$C$63,"Sélectionnez...")/COUNTA($C$60:$C$63),"")</f>
        <v>1</v>
      </c>
    </row>
    <row r="63" spans="1:20" ht="38.25">
      <c r="A63" s="118"/>
      <c r="B63" s="31" t="s">
        <v>37</v>
      </c>
      <c r="C63" s="60" t="s">
        <v>139</v>
      </c>
      <c r="D63" s="62"/>
      <c r="E63" s="32" t="s">
        <v>115</v>
      </c>
      <c r="O63" s="79" t="str">
        <f>A64</f>
        <v>Méthodes de mesurage</v>
      </c>
      <c r="P63" s="72">
        <f>IF($E$57=FALSE,COUNTIF($C$64:$C$88,"Conforme")/COUNTA($C$64:$C$88),"")</f>
        <v>0</v>
      </c>
      <c r="Q63" s="72">
        <f>IF($E$57=FALSE,COUNTIF($C$64:$C$88,"Perfectible")/COUNTA($C$64:$C$88),"")</f>
        <v>0</v>
      </c>
      <c r="R63" s="72">
        <f>IF($E$57=FALSE,COUNTIF($C$64:$C$88,"Non conforme")/COUNTA($C$64:$C$88),"")</f>
        <v>0</v>
      </c>
      <c r="S63" s="72">
        <f>IF($E$57=FALSE,COUNTIF($C$64:$C$88,"Non concerné")/COUNTA($C$64:$C$88),"")</f>
        <v>0</v>
      </c>
      <c r="T63" s="91">
        <f>IF($E$57=FALSE,COUNTIF($C$64:$C$88,"Sélectionnez...")/COUNTA($C$64:$C$88),"")</f>
        <v>1</v>
      </c>
    </row>
    <row r="64" spans="1:20" ht="47.25">
      <c r="A64" s="119" t="s">
        <v>7</v>
      </c>
      <c r="B64" s="18" t="s">
        <v>44</v>
      </c>
      <c r="C64" s="60" t="s">
        <v>139</v>
      </c>
      <c r="D64" s="61"/>
      <c r="E64" s="19" t="s">
        <v>65</v>
      </c>
    </row>
    <row r="65" spans="1:5" ht="31.5">
      <c r="A65" s="119"/>
      <c r="B65" s="18" t="s">
        <v>29</v>
      </c>
      <c r="C65" s="60" t="s">
        <v>139</v>
      </c>
      <c r="D65" s="61"/>
      <c r="E65" s="19" t="s">
        <v>65</v>
      </c>
    </row>
    <row r="66" spans="1:5" ht="47.25">
      <c r="A66" s="119"/>
      <c r="B66" s="18" t="s">
        <v>42</v>
      </c>
      <c r="C66" s="60" t="s">
        <v>139</v>
      </c>
      <c r="D66" s="61"/>
      <c r="E66" s="19" t="s">
        <v>65</v>
      </c>
    </row>
    <row r="67" spans="1:5" ht="31.5">
      <c r="A67" s="119"/>
      <c r="B67" s="18" t="s">
        <v>46</v>
      </c>
      <c r="C67" s="60" t="s">
        <v>139</v>
      </c>
      <c r="D67" s="68"/>
      <c r="E67" s="19" t="s">
        <v>66</v>
      </c>
    </row>
    <row r="68" spans="1:5">
      <c r="A68" s="119"/>
      <c r="B68" s="20" t="s">
        <v>30</v>
      </c>
      <c r="C68" s="109"/>
      <c r="D68" s="109"/>
      <c r="E68" s="110"/>
    </row>
    <row r="69" spans="1:5" ht="78.75">
      <c r="A69" s="119"/>
      <c r="B69" s="18" t="s">
        <v>104</v>
      </c>
      <c r="C69" s="60" t="s">
        <v>139</v>
      </c>
      <c r="D69" s="65"/>
      <c r="E69" s="19" t="s">
        <v>67</v>
      </c>
    </row>
    <row r="70" spans="1:5">
      <c r="A70" s="119"/>
      <c r="B70" s="18" t="s">
        <v>32</v>
      </c>
      <c r="C70" s="60" t="s">
        <v>139</v>
      </c>
      <c r="D70" s="61"/>
      <c r="E70" s="19" t="s">
        <v>67</v>
      </c>
    </row>
    <row r="71" spans="1:5" ht="31.5">
      <c r="A71" s="119"/>
      <c r="B71" s="18" t="s">
        <v>31</v>
      </c>
      <c r="C71" s="60" t="s">
        <v>139</v>
      </c>
      <c r="D71" s="61"/>
      <c r="E71" s="19" t="s">
        <v>67</v>
      </c>
    </row>
    <row r="72" spans="1:5" ht="31.5">
      <c r="A72" s="119"/>
      <c r="B72" s="18" t="s">
        <v>45</v>
      </c>
      <c r="C72" s="60" t="s">
        <v>139</v>
      </c>
      <c r="D72" s="61"/>
      <c r="E72" s="19" t="s">
        <v>67</v>
      </c>
    </row>
    <row r="73" spans="1:5" ht="25.5">
      <c r="A73" s="119"/>
      <c r="B73" s="18" t="s">
        <v>78</v>
      </c>
      <c r="C73" s="60" t="s">
        <v>139</v>
      </c>
      <c r="D73" s="61"/>
      <c r="E73" s="19" t="s">
        <v>114</v>
      </c>
    </row>
    <row r="74" spans="1:5">
      <c r="A74" s="119"/>
      <c r="B74" s="20" t="s">
        <v>33</v>
      </c>
      <c r="C74" s="109"/>
      <c r="D74" s="109"/>
      <c r="E74" s="110"/>
    </row>
    <row r="75" spans="1:5" ht="31.5">
      <c r="A75" s="119"/>
      <c r="B75" s="18" t="s">
        <v>68</v>
      </c>
      <c r="C75" s="60" t="s">
        <v>139</v>
      </c>
      <c r="D75" s="61"/>
      <c r="E75" s="19" t="s">
        <v>69</v>
      </c>
    </row>
    <row r="76" spans="1:5" ht="31.5">
      <c r="A76" s="119"/>
      <c r="B76" s="18" t="s">
        <v>34</v>
      </c>
      <c r="C76" s="60" t="s">
        <v>139</v>
      </c>
      <c r="D76" s="61"/>
      <c r="E76" s="19" t="s">
        <v>69</v>
      </c>
    </row>
    <row r="77" spans="1:5" ht="31.5">
      <c r="A77" s="119"/>
      <c r="B77" s="18" t="s">
        <v>35</v>
      </c>
      <c r="C77" s="60" t="s">
        <v>139</v>
      </c>
      <c r="D77" s="61"/>
      <c r="E77" s="19" t="s">
        <v>70</v>
      </c>
    </row>
    <row r="78" spans="1:5" ht="63">
      <c r="A78" s="119"/>
      <c r="B78" s="24" t="s">
        <v>241</v>
      </c>
      <c r="C78" s="60" t="s">
        <v>139</v>
      </c>
      <c r="D78" s="61"/>
      <c r="E78" s="19" t="s">
        <v>71</v>
      </c>
    </row>
    <row r="79" spans="1:5" ht="31.5">
      <c r="A79" s="119"/>
      <c r="B79" s="18" t="s">
        <v>248</v>
      </c>
      <c r="C79" s="60" t="s">
        <v>139</v>
      </c>
      <c r="D79" s="61"/>
      <c r="E79" s="19" t="s">
        <v>72</v>
      </c>
    </row>
    <row r="80" spans="1:5" ht="31.5">
      <c r="A80" s="119"/>
      <c r="B80" s="18" t="s">
        <v>249</v>
      </c>
      <c r="C80" s="60" t="s">
        <v>139</v>
      </c>
      <c r="D80" s="61"/>
      <c r="E80" s="19" t="s">
        <v>73</v>
      </c>
    </row>
    <row r="81" spans="1:5" ht="31.5">
      <c r="A81" s="119"/>
      <c r="B81" s="18" t="s">
        <v>250</v>
      </c>
      <c r="C81" s="60" t="s">
        <v>139</v>
      </c>
      <c r="D81" s="61"/>
      <c r="E81" s="19" t="s">
        <v>74</v>
      </c>
    </row>
    <row r="82" spans="1:5">
      <c r="A82" s="119"/>
      <c r="B82" s="20" t="s">
        <v>36</v>
      </c>
      <c r="C82" s="109"/>
      <c r="D82" s="109"/>
      <c r="E82" s="110"/>
    </row>
    <row r="83" spans="1:5" ht="31.5">
      <c r="A83" s="119"/>
      <c r="B83" s="18" t="s">
        <v>34</v>
      </c>
      <c r="C83" s="60" t="s">
        <v>139</v>
      </c>
      <c r="D83" s="61"/>
      <c r="E83" s="19" t="s">
        <v>75</v>
      </c>
    </row>
    <row r="84" spans="1:5" ht="31.5">
      <c r="A84" s="119"/>
      <c r="B84" s="18" t="s">
        <v>43</v>
      </c>
      <c r="C84" s="60" t="s">
        <v>139</v>
      </c>
      <c r="D84" s="61"/>
      <c r="E84" s="19" t="s">
        <v>99</v>
      </c>
    </row>
    <row r="85" spans="1:5" ht="31.5">
      <c r="A85" s="119"/>
      <c r="B85" s="18" t="s">
        <v>38</v>
      </c>
      <c r="C85" s="60" t="s">
        <v>139</v>
      </c>
      <c r="D85" s="61"/>
      <c r="E85" s="19" t="s">
        <v>76</v>
      </c>
    </row>
    <row r="86" spans="1:5" ht="31.5">
      <c r="A86" s="119"/>
      <c r="B86" s="18" t="s">
        <v>100</v>
      </c>
      <c r="C86" s="60" t="s">
        <v>139</v>
      </c>
      <c r="D86" s="61"/>
      <c r="E86" s="19" t="s">
        <v>77</v>
      </c>
    </row>
    <row r="87" spans="1:5">
      <c r="A87" s="119"/>
      <c r="B87" s="20" t="s">
        <v>39</v>
      </c>
      <c r="C87" s="109"/>
      <c r="D87" s="109"/>
      <c r="E87" s="110"/>
    </row>
    <row r="88" spans="1:5" ht="64.5" customHeight="1">
      <c r="A88" s="119"/>
      <c r="B88" s="105" t="s">
        <v>229</v>
      </c>
      <c r="C88" s="69" t="s">
        <v>139</v>
      </c>
      <c r="D88" s="66"/>
      <c r="E88" s="9" t="s">
        <v>59</v>
      </c>
    </row>
  </sheetData>
  <sheetProtection sheet="1" objects="1" scenarios="1"/>
  <mergeCells count="9">
    <mergeCell ref="B57:D57"/>
    <mergeCell ref="A28:A55"/>
    <mergeCell ref="A60:A63"/>
    <mergeCell ref="A64:A88"/>
    <mergeCell ref="A7:A8"/>
    <mergeCell ref="A10:A11"/>
    <mergeCell ref="A12:A14"/>
    <mergeCell ref="A15:A16"/>
    <mergeCell ref="A24:A27"/>
  </mergeCells>
  <conditionalFormatting sqref="A60:B88 D60:E88">
    <cfRule type="expression" dxfId="18" priority="27">
      <formula>$E$57=TRUE</formula>
    </cfRule>
  </conditionalFormatting>
  <conditionalFormatting sqref="C7:C19">
    <cfRule type="cellIs" dxfId="17" priority="25" operator="equal">
      <formula>"Sélectionnez..."</formula>
    </cfRule>
    <cfRule type="containsText" dxfId="16" priority="105" operator="containsText" text="Non conforme">
      <formula>NOT(ISERROR(SEARCH("Non conforme",C7)))</formula>
    </cfRule>
    <cfRule type="containsText" dxfId="15" priority="106" operator="containsText" text="perfectible">
      <formula>NOT(ISERROR(SEARCH("perfectible",C7)))</formula>
    </cfRule>
    <cfRule type="containsText" dxfId="14" priority="107" operator="containsText" text="Conforme">
      <formula>NOT(ISERROR(SEARCH("Conforme",C7)))</formula>
    </cfRule>
    <cfRule type="colorScale" priority="108">
      <colorScale>
        <cfvo type="min"/>
        <cfvo type="percentile" val="50"/>
        <cfvo type="max"/>
        <color rgb="FFF8696B"/>
        <color rgb="FFFFEB84"/>
        <color rgb="FF63BE7B"/>
      </colorScale>
    </cfRule>
  </conditionalFormatting>
  <conditionalFormatting sqref="C24:C55">
    <cfRule type="cellIs" dxfId="13" priority="110" operator="equal">
      <formula>"Sélectionnez..."</formula>
    </cfRule>
    <cfRule type="containsText" dxfId="12" priority="111" operator="containsText" text="Non conforme">
      <formula>NOT(ISERROR(SEARCH("Non conforme",C24)))</formula>
    </cfRule>
    <cfRule type="containsText" dxfId="11" priority="112" operator="containsText" text="perfectible">
      <formula>NOT(ISERROR(SEARCH("perfectible",C24)))</formula>
    </cfRule>
    <cfRule type="containsText" dxfId="10" priority="113" operator="containsText" text="Conforme">
      <formula>NOT(ISERROR(SEARCH("Conforme",C24)))</formula>
    </cfRule>
    <cfRule type="colorScale" priority="114">
      <colorScale>
        <cfvo type="min"/>
        <cfvo type="percentile" val="50"/>
        <cfvo type="max"/>
        <color rgb="FFF8696B"/>
        <color rgb="FFFFEB84"/>
        <color rgb="FF63BE7B"/>
      </colorScale>
    </cfRule>
  </conditionalFormatting>
  <conditionalFormatting sqref="C60:C67 C69:C73 C75:C81 C83:C86 C88">
    <cfRule type="cellIs" dxfId="9" priority="5" operator="equal">
      <formula>"Sélectionnez..."</formula>
    </cfRule>
    <cfRule type="containsText" dxfId="8" priority="6" operator="containsText" text="Non conforme">
      <formula>NOT(ISERROR(SEARCH("Non conforme",C60)))</formula>
    </cfRule>
    <cfRule type="containsText" dxfId="7" priority="7" operator="containsText" text="perfectible">
      <formula>NOT(ISERROR(SEARCH("perfectible",C60)))</formula>
    </cfRule>
    <cfRule type="containsText" dxfId="6" priority="8" operator="containsText" text="Conforme">
      <formula>NOT(ISERROR(SEARCH("Conforme",C60)))</formula>
    </cfRule>
    <cfRule type="colorScale" priority="9">
      <colorScale>
        <cfvo type="min"/>
        <cfvo type="percentile" val="50"/>
        <cfvo type="max"/>
        <color rgb="FFF8696B"/>
        <color rgb="FFFFEB84"/>
        <color rgb="FF63BE7B"/>
      </colorScale>
    </cfRule>
  </conditionalFormatting>
  <conditionalFormatting sqref="C64:C67 C69:C73 C75:C81 C83:C86 C88">
    <cfRule type="colorScale" priority="14">
      <colorScale>
        <cfvo type="min"/>
        <cfvo type="percentile" val="50"/>
        <cfvo type="max"/>
        <color rgb="FFF8696B"/>
        <color rgb="FFFFEB84"/>
        <color rgb="FF63BE7B"/>
      </colorScale>
    </cfRule>
  </conditionalFormatting>
  <conditionalFormatting sqref="C68">
    <cfRule type="expression" dxfId="5" priority="4">
      <formula>$E$57=TRUE</formula>
    </cfRule>
  </conditionalFormatting>
  <conditionalFormatting sqref="C74">
    <cfRule type="expression" dxfId="4" priority="3">
      <formula>$E$57=TRUE</formula>
    </cfRule>
  </conditionalFormatting>
  <conditionalFormatting sqref="C82">
    <cfRule type="expression" dxfId="3" priority="2">
      <formula>$E$57=TRUE</formula>
    </cfRule>
  </conditionalFormatting>
  <conditionalFormatting sqref="C87">
    <cfRule type="expression" dxfId="2" priority="1">
      <formula>$E$57=TRUE</formula>
    </cfRule>
  </conditionalFormatting>
  <dataValidations count="1">
    <dataValidation type="list" allowBlank="1" showInputMessage="1" showErrorMessage="1" sqref="C7:C19 C24:C55 C60:C67 C69:C73 C75:C81 C83:C86 C88" xr:uid="{F47AD190-1BBB-4943-8915-61B9F57B1136}">
      <formula1>Choix</formula1>
    </dataValidation>
  </dataValidations>
  <printOptions horizontalCentered="1"/>
  <pageMargins left="0.39370078740157483" right="0.39370078740157483" top="0.39370078740157483" bottom="0.78740157480314965" header="0.19685039370078741" footer="0.19685039370078741"/>
  <pageSetup paperSize="9" fitToHeight="0" orientation="landscape" r:id="rId1"/>
  <rowBreaks count="2" manualBreakCount="2">
    <brk id="20" max="16383" man="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ase à cocher N2SO">
              <controlPr defaultSize="0" autoFill="0" autoLine="0" autoPict="0">
                <anchor moveWithCells="1">
                  <from>
                    <xdr:col>4</xdr:col>
                    <xdr:colOff>47625</xdr:colOff>
                    <xdr:row>56</xdr:row>
                    <xdr:rowOff>28575</xdr:rowOff>
                  </from>
                  <to>
                    <xdr:col>4</xdr:col>
                    <xdr:colOff>276225</xdr:colOff>
                    <xdr:row>56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L113"/>
  <sheetViews>
    <sheetView zoomScaleNormal="100" workbookViewId="0">
      <selection sqref="A1:B1"/>
    </sheetView>
  </sheetViews>
  <sheetFormatPr baseColWidth="10" defaultColWidth="11.6640625" defaultRowHeight="15.75"/>
  <cols>
    <col min="1" max="1" width="103.1640625" customWidth="1"/>
    <col min="2" max="2" width="13" customWidth="1"/>
    <col min="3" max="3" width="2" customWidth="1"/>
    <col min="4" max="8" width="16.5" customWidth="1"/>
    <col min="9" max="9" width="10" customWidth="1"/>
    <col min="10" max="10" width="25.33203125" style="7" hidden="1" customWidth="1"/>
    <col min="11" max="12" width="11.6640625" style="7" hidden="1" customWidth="1"/>
  </cols>
  <sheetData>
    <row r="1" spans="1:12" ht="50.1" customHeight="1">
      <c r="A1" s="120">
        <v>45323</v>
      </c>
      <c r="B1" s="120"/>
    </row>
    <row r="3" spans="1:12" s="10" customFormat="1" ht="44.25" customHeight="1">
      <c r="A3" s="11" t="s">
        <v>118</v>
      </c>
      <c r="B3" s="12"/>
    </row>
    <row r="4" spans="1:12">
      <c r="A4" s="22" t="s">
        <v>128</v>
      </c>
      <c r="B4" s="23" t="s">
        <v>109</v>
      </c>
      <c r="J4" s="40"/>
      <c r="K4" s="48" t="s">
        <v>23</v>
      </c>
      <c r="L4" s="49" t="s">
        <v>24</v>
      </c>
    </row>
    <row r="5" spans="1:12">
      <c r="A5" s="24" t="s">
        <v>199</v>
      </c>
      <c r="B5" s="52" t="b">
        <v>0</v>
      </c>
      <c r="H5" s="44"/>
      <c r="J5" s="39" t="s">
        <v>116</v>
      </c>
      <c r="K5" s="95">
        <f>COUNTIF($B$5:$B$64,TRUE)/COUNTA($B$5:$B$11,$B$13:$B$14,$B$17:$B$30,$B$32:$B$34,$B$37:$B$55,$B$57:$B$64)</f>
        <v>0</v>
      </c>
      <c r="L5" s="96">
        <f>COUNTIF($B$5:$B$64,FALSE)/COUNTA($B$5:$B$11,$B$13:$B$14,$B$17:$B$30,$B$32:$B$34,$B$37:$B$55,$B$57:$B$64)</f>
        <v>1</v>
      </c>
    </row>
    <row r="6" spans="1:12">
      <c r="A6" s="24" t="s">
        <v>193</v>
      </c>
      <c r="B6" s="53" t="b">
        <v>0</v>
      </c>
      <c r="J6" s="47" t="s">
        <v>135</v>
      </c>
      <c r="K6" s="48" t="s">
        <v>23</v>
      </c>
      <c r="L6" s="49" t="s">
        <v>24</v>
      </c>
    </row>
    <row r="7" spans="1:12">
      <c r="A7" s="24" t="s">
        <v>194</v>
      </c>
      <c r="B7" s="52" t="b">
        <v>0</v>
      </c>
      <c r="J7" s="39" t="str">
        <f>A4</f>
        <v>Informations générales</v>
      </c>
      <c r="K7" s="95">
        <f>COUNTIF($B$5:$B$11,TRUE)/COUNTA($B$5:$B$11)</f>
        <v>0</v>
      </c>
      <c r="L7" s="96">
        <f>COUNTIF($B$5:$B$11,FALSE)/COUNTA($B$5:$B$11)</f>
        <v>1</v>
      </c>
    </row>
    <row r="8" spans="1:12">
      <c r="A8" s="24" t="s">
        <v>200</v>
      </c>
      <c r="B8" s="52" t="b">
        <v>0</v>
      </c>
      <c r="J8" s="39" t="str">
        <f>A12</f>
        <v>Références réglementaires et normatives</v>
      </c>
      <c r="K8" s="95">
        <f>COUNTIF($B$13:$B$14,TRUE)/COUNTA($B$13:$B$14)</f>
        <v>0</v>
      </c>
      <c r="L8" s="96">
        <f>COUNTIF($B$13:$B$14,FALSE)/COUNTA($B$13:$B$14)</f>
        <v>1</v>
      </c>
    </row>
    <row r="9" spans="1:12">
      <c r="A9" s="24" t="s">
        <v>196</v>
      </c>
      <c r="B9" s="52" t="b">
        <v>0</v>
      </c>
      <c r="J9" s="39" t="str">
        <f>A15</f>
        <v>Description de l'ERP</v>
      </c>
      <c r="K9" s="95">
        <f>COUNTIF($B$17:$B$30,TRUE)/COUNTA($B$17:$B$30)</f>
        <v>0</v>
      </c>
      <c r="L9" s="96">
        <f>COUNTIF($B$17:$B$30,FALSE)/COUNTA($B$17:$B$30)</f>
        <v>1</v>
      </c>
    </row>
    <row r="10" spans="1:12">
      <c r="A10" s="24" t="s">
        <v>197</v>
      </c>
      <c r="B10" s="52" t="b">
        <v>0</v>
      </c>
      <c r="J10" s="39" t="s">
        <v>234</v>
      </c>
      <c r="K10" s="95">
        <f>COUNTIF($B$32:$B$34,TRUE)/COUNTA($B$32:$B$34)</f>
        <v>0</v>
      </c>
      <c r="L10" s="96">
        <f>COUNTIF($B$32:$B$34,FALSE)/COUNTA($B$32:$B$34)</f>
        <v>1</v>
      </c>
    </row>
    <row r="11" spans="1:12" ht="29.25" customHeight="1">
      <c r="A11" s="27" t="s">
        <v>242</v>
      </c>
      <c r="B11" s="54" t="b">
        <v>0</v>
      </c>
      <c r="J11" s="39" t="str">
        <f>A35</f>
        <v>Mesurages</v>
      </c>
      <c r="K11" s="95">
        <f>COUNTIF($B$37:$B$55,TRUE)/COUNTA($B$37:$B$55)</f>
        <v>0</v>
      </c>
      <c r="L11" s="96">
        <f>COUNTIF($B$37:$B$55,FALSE)/COUNTA($B$37:$B$55)</f>
        <v>1</v>
      </c>
    </row>
    <row r="12" spans="1:12">
      <c r="A12" s="22" t="s">
        <v>147</v>
      </c>
      <c r="B12" s="23" t="s">
        <v>109</v>
      </c>
      <c r="J12" s="43" t="str">
        <f>A56</f>
        <v>Analyse, conclusions et suites à donner</v>
      </c>
      <c r="K12" s="97">
        <f>COUNTIF($B$57:$B$64,TRUE)/COUNTA($B$57:$B$64)</f>
        <v>0</v>
      </c>
      <c r="L12" s="98">
        <f>COUNTIF($B$57:$B$64,FALSE)/COUNTA($B$57:$B$64)</f>
        <v>1</v>
      </c>
    </row>
    <row r="13" spans="1:12">
      <c r="A13" s="27" t="s">
        <v>191</v>
      </c>
      <c r="B13" s="54" t="b">
        <v>0</v>
      </c>
      <c r="K13" s="95"/>
      <c r="L13" s="95"/>
    </row>
    <row r="14" spans="1:12">
      <c r="A14" s="27" t="s">
        <v>190</v>
      </c>
      <c r="B14" s="54" t="b">
        <v>0</v>
      </c>
      <c r="K14" s="95"/>
      <c r="L14" s="95"/>
    </row>
    <row r="15" spans="1:12">
      <c r="A15" s="22" t="s">
        <v>129</v>
      </c>
      <c r="B15" s="23" t="s">
        <v>109</v>
      </c>
      <c r="K15" s="95"/>
      <c r="L15" s="95"/>
    </row>
    <row r="16" spans="1:12">
      <c r="A16" s="25" t="s">
        <v>126</v>
      </c>
      <c r="B16" s="26"/>
      <c r="K16" s="95"/>
      <c r="L16" s="95"/>
    </row>
    <row r="17" spans="1:4">
      <c r="A17" s="27" t="s">
        <v>149</v>
      </c>
      <c r="B17" s="54" t="b">
        <v>0</v>
      </c>
    </row>
    <row r="18" spans="1:4">
      <c r="A18" s="27" t="s">
        <v>150</v>
      </c>
      <c r="B18" s="54" t="b">
        <v>0</v>
      </c>
    </row>
    <row r="19" spans="1:4">
      <c r="A19" s="27" t="s">
        <v>151</v>
      </c>
      <c r="B19" s="54" t="b">
        <v>0</v>
      </c>
    </row>
    <row r="20" spans="1:4" ht="16.149999999999999" customHeight="1">
      <c r="A20" s="27" t="s">
        <v>152</v>
      </c>
      <c r="B20" s="54" t="b">
        <v>0</v>
      </c>
    </row>
    <row r="21" spans="1:4">
      <c r="A21" s="27" t="s">
        <v>153</v>
      </c>
      <c r="B21" s="54" t="b">
        <v>0</v>
      </c>
    </row>
    <row r="22" spans="1:4">
      <c r="A22" s="27" t="s">
        <v>154</v>
      </c>
      <c r="B22" s="54" t="b">
        <v>0</v>
      </c>
    </row>
    <row r="23" spans="1:4">
      <c r="A23" s="106" t="s">
        <v>155</v>
      </c>
      <c r="B23" s="54" t="b">
        <v>0</v>
      </c>
    </row>
    <row r="24" spans="1:4">
      <c r="A24" s="25" t="s">
        <v>148</v>
      </c>
      <c r="B24" s="26"/>
    </row>
    <row r="25" spans="1:4">
      <c r="A25" s="27" t="s">
        <v>156</v>
      </c>
      <c r="B25" s="55" t="b">
        <v>0</v>
      </c>
      <c r="D25" s="103"/>
    </row>
    <row r="26" spans="1:4">
      <c r="A26" s="27" t="s">
        <v>157</v>
      </c>
      <c r="B26" s="55" t="b">
        <v>0</v>
      </c>
      <c r="D26" s="103"/>
    </row>
    <row r="27" spans="1:4">
      <c r="A27" s="27" t="s">
        <v>158</v>
      </c>
      <c r="B27" s="55" t="b">
        <v>0</v>
      </c>
      <c r="D27" s="103"/>
    </row>
    <row r="28" spans="1:4">
      <c r="A28" s="27" t="s">
        <v>159</v>
      </c>
      <c r="B28" s="55" t="b">
        <v>0</v>
      </c>
      <c r="D28" s="103"/>
    </row>
    <row r="29" spans="1:4">
      <c r="A29" s="27" t="s">
        <v>160</v>
      </c>
      <c r="B29" s="55" t="b">
        <v>0</v>
      </c>
      <c r="D29" s="103"/>
    </row>
    <row r="30" spans="1:4">
      <c r="A30" s="27" t="s">
        <v>161</v>
      </c>
      <c r="B30" s="55" t="b">
        <v>0</v>
      </c>
      <c r="D30" s="103"/>
    </row>
    <row r="31" spans="1:4">
      <c r="A31" s="22" t="s">
        <v>146</v>
      </c>
      <c r="B31" s="23" t="s">
        <v>109</v>
      </c>
      <c r="D31" s="103"/>
    </row>
    <row r="32" spans="1:4">
      <c r="A32" s="102" t="s">
        <v>162</v>
      </c>
      <c r="B32" s="55" t="b">
        <v>0</v>
      </c>
      <c r="D32" s="103"/>
    </row>
    <row r="33" spans="1:4">
      <c r="A33" s="102" t="s">
        <v>163</v>
      </c>
      <c r="B33" s="55" t="b">
        <v>0</v>
      </c>
      <c r="D33" s="103"/>
    </row>
    <row r="34" spans="1:4" ht="31.5">
      <c r="A34" s="102" t="s">
        <v>165</v>
      </c>
      <c r="B34" s="55" t="b">
        <v>0</v>
      </c>
    </row>
    <row r="35" spans="1:4">
      <c r="A35" s="22" t="s">
        <v>231</v>
      </c>
      <c r="B35" s="23" t="s">
        <v>109</v>
      </c>
    </row>
    <row r="36" spans="1:4">
      <c r="A36" s="25" t="s">
        <v>122</v>
      </c>
      <c r="B36" s="26"/>
    </row>
    <row r="37" spans="1:4">
      <c r="A37" s="102" t="s">
        <v>209</v>
      </c>
      <c r="B37" s="55" t="b">
        <v>0</v>
      </c>
    </row>
    <row r="38" spans="1:4">
      <c r="A38" s="27" t="s">
        <v>166</v>
      </c>
      <c r="B38" s="55" t="b">
        <v>0</v>
      </c>
      <c r="D38" s="103"/>
    </row>
    <row r="39" spans="1:4">
      <c r="A39" s="27" t="s">
        <v>232</v>
      </c>
      <c r="B39" s="55" t="b">
        <v>0</v>
      </c>
      <c r="D39" s="103"/>
    </row>
    <row r="40" spans="1:4">
      <c r="A40" s="27" t="s">
        <v>167</v>
      </c>
      <c r="B40" s="55" t="b">
        <v>0</v>
      </c>
      <c r="D40" s="103"/>
    </row>
    <row r="41" spans="1:4">
      <c r="A41" s="27" t="s">
        <v>168</v>
      </c>
      <c r="B41" s="54" t="b">
        <v>0</v>
      </c>
    </row>
    <row r="42" spans="1:4">
      <c r="A42" s="25" t="s">
        <v>127</v>
      </c>
      <c r="B42" s="26"/>
    </row>
    <row r="43" spans="1:4">
      <c r="A43" s="27" t="s">
        <v>169</v>
      </c>
      <c r="B43" s="54" t="b">
        <v>0</v>
      </c>
    </row>
    <row r="44" spans="1:4">
      <c r="A44" s="27" t="s">
        <v>170</v>
      </c>
      <c r="B44" s="54" t="b">
        <v>0</v>
      </c>
    </row>
    <row r="45" spans="1:4">
      <c r="A45" s="27" t="s">
        <v>171</v>
      </c>
      <c r="B45" s="54" t="b">
        <v>0</v>
      </c>
    </row>
    <row r="46" spans="1:4">
      <c r="A46" s="27" t="s">
        <v>172</v>
      </c>
      <c r="B46" s="54" t="b">
        <v>0</v>
      </c>
    </row>
    <row r="47" spans="1:4">
      <c r="A47" s="25" t="s">
        <v>208</v>
      </c>
      <c r="B47" s="26"/>
    </row>
    <row r="48" spans="1:4">
      <c r="A48" s="27" t="s">
        <v>173</v>
      </c>
      <c r="B48" s="54" t="b">
        <v>0</v>
      </c>
    </row>
    <row r="49" spans="1:2">
      <c r="A49" s="27" t="s">
        <v>174</v>
      </c>
      <c r="B49" s="54" t="b">
        <v>0</v>
      </c>
    </row>
    <row r="50" spans="1:2">
      <c r="A50" s="27" t="s">
        <v>175</v>
      </c>
      <c r="B50" s="54" t="b">
        <v>0</v>
      </c>
    </row>
    <row r="51" spans="1:2">
      <c r="A51" s="27" t="s">
        <v>176</v>
      </c>
      <c r="B51" s="54" t="b">
        <v>0</v>
      </c>
    </row>
    <row r="52" spans="1:2">
      <c r="A52" s="27" t="s">
        <v>177</v>
      </c>
      <c r="B52" s="54" t="b">
        <v>0</v>
      </c>
    </row>
    <row r="53" spans="1:2">
      <c r="A53" s="25" t="s">
        <v>120</v>
      </c>
      <c r="B53" s="25"/>
    </row>
    <row r="54" spans="1:2">
      <c r="A54" s="102" t="s">
        <v>210</v>
      </c>
      <c r="B54" s="54" t="b">
        <v>0</v>
      </c>
    </row>
    <row r="55" spans="1:2">
      <c r="A55" s="102" t="s">
        <v>178</v>
      </c>
      <c r="B55" s="54" t="b">
        <v>0</v>
      </c>
    </row>
    <row r="56" spans="1:2">
      <c r="A56" s="22" t="s">
        <v>233</v>
      </c>
      <c r="B56" s="23" t="s">
        <v>109</v>
      </c>
    </row>
    <row r="57" spans="1:2">
      <c r="A57" s="27" t="s">
        <v>211</v>
      </c>
      <c r="B57" s="54" t="b">
        <v>0</v>
      </c>
    </row>
    <row r="58" spans="1:2">
      <c r="A58" s="27" t="s">
        <v>212</v>
      </c>
      <c r="B58" s="54" t="b">
        <v>0</v>
      </c>
    </row>
    <row r="59" spans="1:2" ht="16.5">
      <c r="A59" s="27" t="s">
        <v>213</v>
      </c>
      <c r="B59" s="54" t="b">
        <v>0</v>
      </c>
    </row>
    <row r="60" spans="1:2" ht="32.25">
      <c r="A60" s="107" t="s">
        <v>243</v>
      </c>
      <c r="B60" s="54" t="b">
        <v>0</v>
      </c>
    </row>
    <row r="61" spans="1:2" ht="47.25">
      <c r="A61" s="107" t="s">
        <v>179</v>
      </c>
      <c r="B61" s="111" t="b">
        <v>0</v>
      </c>
    </row>
    <row r="62" spans="1:2">
      <c r="A62" s="27" t="s">
        <v>201</v>
      </c>
      <c r="B62" s="111" t="b">
        <v>0</v>
      </c>
    </row>
    <row r="63" spans="1:2">
      <c r="A63" s="27" t="s">
        <v>202</v>
      </c>
      <c r="B63" s="54" t="b">
        <v>0</v>
      </c>
    </row>
    <row r="64" spans="1:2" ht="31.5">
      <c r="A64" s="27" t="s">
        <v>189</v>
      </c>
      <c r="B64" s="54" t="b">
        <v>0</v>
      </c>
    </row>
    <row r="66" spans="1:12" ht="18.75">
      <c r="A66" s="37" t="s">
        <v>132</v>
      </c>
      <c r="B66" s="56" t="b">
        <v>0</v>
      </c>
      <c r="C66" s="38"/>
      <c r="D66" s="10"/>
    </row>
    <row r="67" spans="1:12" s="10" customFormat="1" ht="18.75">
      <c r="A67" s="121" t="s">
        <v>133</v>
      </c>
      <c r="B67" s="13"/>
      <c r="J67" s="7"/>
      <c r="K67" s="7"/>
      <c r="L67" s="7"/>
    </row>
    <row r="68" spans="1:12" s="10" customFormat="1" ht="18.75">
      <c r="A68" s="121"/>
      <c r="B68" s="28" t="b">
        <v>0</v>
      </c>
    </row>
    <row r="69" spans="1:12" ht="18.75">
      <c r="A69" s="22" t="s">
        <v>128</v>
      </c>
      <c r="B69" s="23" t="s">
        <v>109</v>
      </c>
      <c r="J69" s="10"/>
      <c r="K69" s="10"/>
      <c r="L69" s="10"/>
    </row>
    <row r="70" spans="1:12" ht="15.75" customHeight="1">
      <c r="A70" s="108" t="s">
        <v>192</v>
      </c>
      <c r="B70" s="57" t="b">
        <v>0</v>
      </c>
    </row>
    <row r="71" spans="1:12" ht="15.75" customHeight="1">
      <c r="A71" s="108" t="s">
        <v>193</v>
      </c>
      <c r="B71" s="58" t="b">
        <v>0</v>
      </c>
      <c r="J71" s="40"/>
      <c r="K71" s="48" t="s">
        <v>23</v>
      </c>
      <c r="L71" s="49" t="s">
        <v>24</v>
      </c>
    </row>
    <row r="72" spans="1:12" ht="15.75" customHeight="1">
      <c r="A72" s="108" t="s">
        <v>194</v>
      </c>
      <c r="B72" s="57" t="b">
        <v>0</v>
      </c>
      <c r="J72" s="39" t="s">
        <v>136</v>
      </c>
      <c r="K72" s="41">
        <f>IF($B$66=FALSE,COUNTIF($B$70:$B$113,TRUE)/COUNTA(B$70:B$77,B$79:B$80,B$83:B$96,B$98,B$100,B$102:B$104,B$107:B$113),"")</f>
        <v>0</v>
      </c>
      <c r="L72" s="42">
        <f>IF($B$66=FALSE,COUNTIF($B$70:$B$113,FALSE)/COUNTA(B$70:B$77,B$79:B$80,B$83:B$96,B$98,B$100,B$102:B$104,B$107:B$113),"")</f>
        <v>1</v>
      </c>
    </row>
    <row r="73" spans="1:12" ht="15.75" customHeight="1">
      <c r="A73" s="108" t="s">
        <v>195</v>
      </c>
      <c r="B73" s="57" t="b">
        <v>0</v>
      </c>
      <c r="J73" s="47" t="s">
        <v>137</v>
      </c>
      <c r="K73" s="48" t="s">
        <v>23</v>
      </c>
      <c r="L73" s="49" t="s">
        <v>24</v>
      </c>
    </row>
    <row r="74" spans="1:12" ht="15.75" customHeight="1">
      <c r="A74" s="108" t="s">
        <v>196</v>
      </c>
      <c r="B74" s="57" t="b">
        <v>0</v>
      </c>
      <c r="J74" s="39" t="str">
        <f>A69</f>
        <v>Informations générales</v>
      </c>
      <c r="K74" s="41">
        <f>IF($B$66=FALSE,COUNTIF($B$70:$B$77,TRUE)/COUNTA($B$70:$B$77),"")</f>
        <v>0</v>
      </c>
      <c r="L74" s="42">
        <f>IF($B$66=FALSE,COUNTIF($B$70:$B$77,FALSE)/COUNTA($B$70:$B$77),"")</f>
        <v>1</v>
      </c>
    </row>
    <row r="75" spans="1:12" ht="15.75" customHeight="1">
      <c r="A75" s="108" t="s">
        <v>197</v>
      </c>
      <c r="B75" s="57" t="b">
        <v>0</v>
      </c>
      <c r="J75" s="39" t="str">
        <f>A78</f>
        <v>Références réglementaires et normatives</v>
      </c>
      <c r="K75" s="41">
        <f>IF($B$66=FALSE,COUNTIF($B$79:$B$80,TRUE)/COUNTA($B$79:$B$80),"")</f>
        <v>0</v>
      </c>
      <c r="L75" s="42">
        <f>IF($B$66=FALSE,COUNTIF($B$79:$B$80,FALSE)/COUNTA($B$79:$B$80),"")</f>
        <v>1</v>
      </c>
    </row>
    <row r="76" spans="1:12" ht="32.25">
      <c r="A76" s="108" t="s">
        <v>244</v>
      </c>
      <c r="B76" s="57" t="b">
        <v>0</v>
      </c>
      <c r="J76" s="39" t="str">
        <f>A81</f>
        <v>Description de l'ERP</v>
      </c>
      <c r="K76" s="41">
        <f>IF($B$66=FALSE,COUNTIF($B$83:$B$96,TRUE)/COUNTA($B$83:$B$96),"")</f>
        <v>0</v>
      </c>
      <c r="L76" s="42">
        <f>IF($B$66=FALSE,COUNTIF($B$83:$B$96,FALSE)/COUNTA($B$83:$B$96),"")</f>
        <v>1</v>
      </c>
    </row>
    <row r="77" spans="1:12" ht="15.75" customHeight="1">
      <c r="A77" s="108" t="s">
        <v>198</v>
      </c>
      <c r="B77" s="57" t="b">
        <v>0</v>
      </c>
      <c r="J77" s="39" t="s">
        <v>234</v>
      </c>
      <c r="K77" s="41">
        <f>IF($B$66=FALSE,COUNTIF($B$98,TRUE)/COUNTA($B$98),"")</f>
        <v>0</v>
      </c>
      <c r="L77" s="42">
        <f>IF($B$66=FALSE,COUNTIF($B$98,FALSE)/COUNTA($B$98),"")</f>
        <v>1</v>
      </c>
    </row>
    <row r="78" spans="1:12" ht="15.75" customHeight="1">
      <c r="A78" s="22" t="s">
        <v>147</v>
      </c>
      <c r="B78" s="23" t="s">
        <v>109</v>
      </c>
      <c r="J78" s="39" t="str">
        <f>A99</f>
        <v>Mesurages</v>
      </c>
      <c r="K78" s="41">
        <f>IF($B$66=FALSE,COUNTIF($B$100:$B$104,TRUE)/COUNTA($B$100:$B$104),"")</f>
        <v>0</v>
      </c>
      <c r="L78" s="42">
        <f>IF($B$66=FALSE,COUNTIF($B$100:$B$104,FALSE)/COUNTA($B$100:$B$104),"")</f>
        <v>1</v>
      </c>
    </row>
    <row r="79" spans="1:12" ht="15.75" customHeight="1">
      <c r="A79" s="27" t="s">
        <v>191</v>
      </c>
      <c r="B79" s="57" t="b">
        <v>0</v>
      </c>
      <c r="J79" s="43" t="str">
        <f>A105</f>
        <v>Analyse et conclusions</v>
      </c>
      <c r="K79" s="45">
        <f>IF($B$66=FALSE,COUNTIF($B$107:$B$113,TRUE)/COUNTA($B$107:$B$113),"")</f>
        <v>0</v>
      </c>
      <c r="L79" s="46">
        <f>IF($B$66=FALSE,COUNTIF($B$107:$B$113,FALSE)/COUNTA($B$107:$B$113),"")</f>
        <v>1</v>
      </c>
    </row>
    <row r="80" spans="1:12" ht="15.75" customHeight="1">
      <c r="A80" s="27" t="s">
        <v>190</v>
      </c>
      <c r="B80" s="57" t="b">
        <v>0</v>
      </c>
      <c r="K80" s="41"/>
      <c r="L80" s="41"/>
    </row>
    <row r="81" spans="1:12">
      <c r="A81" s="22" t="s">
        <v>129</v>
      </c>
      <c r="B81" s="23" t="s">
        <v>109</v>
      </c>
      <c r="K81" s="41"/>
      <c r="L81" s="41"/>
    </row>
    <row r="82" spans="1:12">
      <c r="A82" s="25" t="s">
        <v>124</v>
      </c>
      <c r="B82" s="26"/>
      <c r="K82" s="41"/>
      <c r="L82" s="41"/>
    </row>
    <row r="83" spans="1:12" ht="15.75" customHeight="1">
      <c r="A83" s="108" t="s">
        <v>149</v>
      </c>
      <c r="B83" s="59" t="b">
        <v>0</v>
      </c>
      <c r="K83" s="41"/>
      <c r="L83" s="41"/>
    </row>
    <row r="84" spans="1:12" ht="15.75" customHeight="1">
      <c r="A84" s="108" t="s">
        <v>150</v>
      </c>
      <c r="B84" s="59" t="b">
        <v>0</v>
      </c>
      <c r="K84" s="41"/>
      <c r="L84" s="41"/>
    </row>
    <row r="85" spans="1:12" ht="15.75" customHeight="1">
      <c r="A85" s="108" t="s">
        <v>151</v>
      </c>
      <c r="B85" s="59" t="b">
        <v>0</v>
      </c>
    </row>
    <row r="86" spans="1:12" ht="15.75" customHeight="1">
      <c r="A86" s="108" t="s">
        <v>152</v>
      </c>
      <c r="B86" s="59" t="b">
        <v>0</v>
      </c>
    </row>
    <row r="87" spans="1:12" ht="15.75" customHeight="1">
      <c r="A87" s="108" t="s">
        <v>153</v>
      </c>
      <c r="B87" s="59" t="b">
        <v>0</v>
      </c>
    </row>
    <row r="88" spans="1:12" ht="15.75" customHeight="1">
      <c r="A88" s="108" t="s">
        <v>154</v>
      </c>
      <c r="B88" s="59" t="b">
        <v>0</v>
      </c>
    </row>
    <row r="89" spans="1:12" ht="15.75" customHeight="1">
      <c r="A89" s="106" t="s">
        <v>155</v>
      </c>
      <c r="B89" s="54" t="b">
        <v>0</v>
      </c>
    </row>
    <row r="90" spans="1:12">
      <c r="A90" s="25" t="s">
        <v>148</v>
      </c>
      <c r="B90" s="26"/>
    </row>
    <row r="91" spans="1:12" ht="15.75" customHeight="1">
      <c r="A91" s="108" t="s">
        <v>156</v>
      </c>
      <c r="B91" s="57" t="b">
        <v>0</v>
      </c>
    </row>
    <row r="92" spans="1:12" ht="15.75" customHeight="1">
      <c r="A92" s="108" t="s">
        <v>157</v>
      </c>
      <c r="B92" s="57" t="b">
        <v>0</v>
      </c>
    </row>
    <row r="93" spans="1:12" ht="15.75" customHeight="1">
      <c r="A93" s="108" t="s">
        <v>158</v>
      </c>
      <c r="B93" s="57" t="b">
        <v>0</v>
      </c>
    </row>
    <row r="94" spans="1:12" ht="15.75" customHeight="1">
      <c r="A94" s="108" t="s">
        <v>159</v>
      </c>
      <c r="B94" s="57" t="b">
        <v>0</v>
      </c>
    </row>
    <row r="95" spans="1:12" ht="15.75" customHeight="1">
      <c r="A95" s="108" t="s">
        <v>160</v>
      </c>
      <c r="B95" s="57" t="b">
        <v>0</v>
      </c>
    </row>
    <row r="96" spans="1:12" ht="15.75" customHeight="1">
      <c r="A96" s="108" t="s">
        <v>161</v>
      </c>
      <c r="B96" s="57" t="b">
        <v>0</v>
      </c>
    </row>
    <row r="97" spans="1:4" ht="15.75" customHeight="1">
      <c r="A97" s="22" t="s">
        <v>251</v>
      </c>
      <c r="B97" s="23" t="s">
        <v>109</v>
      </c>
    </row>
    <row r="98" spans="1:4" ht="15.75" customHeight="1">
      <c r="A98" s="108" t="s">
        <v>184</v>
      </c>
      <c r="B98" s="57" t="b">
        <v>0</v>
      </c>
    </row>
    <row r="99" spans="1:4">
      <c r="A99" s="22" t="s">
        <v>231</v>
      </c>
      <c r="B99" s="23" t="s">
        <v>109</v>
      </c>
    </row>
    <row r="100" spans="1:4" ht="15.75" customHeight="1">
      <c r="A100" s="108" t="s">
        <v>183</v>
      </c>
      <c r="B100" s="59" t="b">
        <v>0</v>
      </c>
    </row>
    <row r="101" spans="1:4">
      <c r="A101" s="25" t="s">
        <v>125</v>
      </c>
      <c r="B101" s="50"/>
      <c r="D101" s="103"/>
    </row>
    <row r="102" spans="1:4" ht="15.75" customHeight="1">
      <c r="A102" s="108" t="s">
        <v>180</v>
      </c>
      <c r="B102" s="59" t="b">
        <v>0</v>
      </c>
    </row>
    <row r="103" spans="1:4" ht="15.75" customHeight="1">
      <c r="A103" s="108" t="s">
        <v>181</v>
      </c>
      <c r="B103" s="59" t="b">
        <v>0</v>
      </c>
    </row>
    <row r="104" spans="1:4" ht="15.75" customHeight="1">
      <c r="A104" s="108" t="s">
        <v>182</v>
      </c>
      <c r="B104" s="59" t="b">
        <v>0</v>
      </c>
    </row>
    <row r="105" spans="1:4">
      <c r="A105" s="22" t="s">
        <v>130</v>
      </c>
      <c r="B105" s="23" t="s">
        <v>109</v>
      </c>
    </row>
    <row r="106" spans="1:4">
      <c r="A106" s="25" t="s">
        <v>123</v>
      </c>
      <c r="B106" s="25"/>
    </row>
    <row r="107" spans="1:4" ht="15.75" customHeight="1">
      <c r="A107" s="108" t="s">
        <v>185</v>
      </c>
      <c r="B107" s="59" t="b">
        <v>0</v>
      </c>
    </row>
    <row r="108" spans="1:4" ht="15.75" customHeight="1">
      <c r="A108" s="108" t="s">
        <v>186</v>
      </c>
      <c r="B108" s="59" t="b">
        <v>0</v>
      </c>
    </row>
    <row r="109" spans="1:4" ht="15.75" customHeight="1">
      <c r="A109" s="108" t="s">
        <v>187</v>
      </c>
      <c r="B109" s="59" t="b">
        <v>0</v>
      </c>
    </row>
    <row r="110" spans="1:4" ht="15.75" customHeight="1">
      <c r="A110" s="108" t="s">
        <v>188</v>
      </c>
      <c r="B110" s="59" t="b">
        <v>0</v>
      </c>
    </row>
    <row r="111" spans="1:4">
      <c r="A111" s="25" t="s">
        <v>121</v>
      </c>
      <c r="B111" s="26"/>
    </row>
    <row r="112" spans="1:4" ht="31.5">
      <c r="A112" s="108" t="s">
        <v>205</v>
      </c>
      <c r="B112" s="59" t="b">
        <v>0</v>
      </c>
    </row>
    <row r="113" spans="1:2" ht="31.5">
      <c r="A113" s="108" t="s">
        <v>189</v>
      </c>
      <c r="B113" s="59" t="b">
        <v>0</v>
      </c>
    </row>
  </sheetData>
  <sheetProtection sheet="1" objects="1" scenarios="1"/>
  <mergeCells count="2">
    <mergeCell ref="A1:B1"/>
    <mergeCell ref="A67:A68"/>
  </mergeCells>
  <conditionalFormatting sqref="A70:A77 A79:A80">
    <cfRule type="expression" dxfId="1" priority="1">
      <formula>$B$66=TRUE</formula>
    </cfRule>
  </conditionalFormatting>
  <conditionalFormatting sqref="A82:A96 A98 A100:A104 A107:A110 A112:A113">
    <cfRule type="expression" dxfId="0" priority="9">
      <formula>$B$66=TRUE</formula>
    </cfRule>
  </conditionalFormatting>
  <printOptions horizontalCentered="1"/>
  <pageMargins left="0.39370078740157483" right="0.39370078740157483" top="0.39370078740157483" bottom="0.78740157480314965" header="0.19685039370078741" footer="0.19685039370078741"/>
  <pageSetup paperSize="9" fitToWidth="0" fitToHeight="0"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ase à cocher N2SO">
              <controlPr defaultSize="0" autoFill="0" autoLine="0" autoPict="0">
                <anchor moveWithCells="1">
                  <from>
                    <xdr:col>1</xdr:col>
                    <xdr:colOff>95250</xdr:colOff>
                    <xdr:row>65</xdr:row>
                    <xdr:rowOff>9525</xdr:rowOff>
                  </from>
                  <to>
                    <xdr:col>1</xdr:col>
                    <xdr:colOff>323850</xdr:colOff>
                    <xdr:row>65</xdr:row>
                    <xdr:rowOff>200025</xdr:rowOff>
                  </to>
                </anchor>
              </controlPr>
            </control>
          </mc:Choice>
        </mc:AlternateContent>
        <mc:AlternateContent xmlns:mc="http://schemas.openxmlformats.org/markup-compatibility/2006">
          <mc:Choice Requires="x14">
            <control shapeId="4107" r:id="rId5" name="Case à cocher N102">
              <controlPr defaultSize="0" autoFill="0" autoLine="0" autoPict="0">
                <anchor moveWithCells="1">
                  <from>
                    <xdr:col>1</xdr:col>
                    <xdr:colOff>266700</xdr:colOff>
                    <xdr:row>5</xdr:row>
                    <xdr:rowOff>28575</xdr:rowOff>
                  </from>
                  <to>
                    <xdr:col>1</xdr:col>
                    <xdr:colOff>476250</xdr:colOff>
                    <xdr:row>5</xdr:row>
                    <xdr:rowOff>180975</xdr:rowOff>
                  </to>
                </anchor>
              </controlPr>
            </control>
          </mc:Choice>
        </mc:AlternateContent>
        <mc:AlternateContent xmlns:mc="http://schemas.openxmlformats.org/markup-compatibility/2006">
          <mc:Choice Requires="x14">
            <control shapeId="4108" r:id="rId6" name="Case à cocher N101">
              <controlPr defaultSize="0" autoFill="0" autoLine="0" autoPict="0">
                <anchor moveWithCells="1">
                  <from>
                    <xdr:col>1</xdr:col>
                    <xdr:colOff>266700</xdr:colOff>
                    <xdr:row>4</xdr:row>
                    <xdr:rowOff>19050</xdr:rowOff>
                  </from>
                  <to>
                    <xdr:col>1</xdr:col>
                    <xdr:colOff>476250</xdr:colOff>
                    <xdr:row>4</xdr:row>
                    <xdr:rowOff>171450</xdr:rowOff>
                  </to>
                </anchor>
              </controlPr>
            </control>
          </mc:Choice>
        </mc:AlternateContent>
        <mc:AlternateContent xmlns:mc="http://schemas.openxmlformats.org/markup-compatibility/2006">
          <mc:Choice Requires="x14">
            <control shapeId="4109" r:id="rId7" name="Case à cocher N104">
              <controlPr defaultSize="0" autoFill="0" autoLine="0" autoPict="0">
                <anchor moveWithCells="1">
                  <from>
                    <xdr:col>1</xdr:col>
                    <xdr:colOff>266700</xdr:colOff>
                    <xdr:row>7</xdr:row>
                    <xdr:rowOff>28575</xdr:rowOff>
                  </from>
                  <to>
                    <xdr:col>1</xdr:col>
                    <xdr:colOff>476250</xdr:colOff>
                    <xdr:row>7</xdr:row>
                    <xdr:rowOff>180975</xdr:rowOff>
                  </to>
                </anchor>
              </controlPr>
            </control>
          </mc:Choice>
        </mc:AlternateContent>
        <mc:AlternateContent xmlns:mc="http://schemas.openxmlformats.org/markup-compatibility/2006">
          <mc:Choice Requires="x14">
            <control shapeId="4110" r:id="rId8" name="Case à cocher N103">
              <controlPr defaultSize="0" autoFill="0" autoLine="0" autoPict="0">
                <anchor moveWithCells="1">
                  <from>
                    <xdr:col>1</xdr:col>
                    <xdr:colOff>266700</xdr:colOff>
                    <xdr:row>6</xdr:row>
                    <xdr:rowOff>28575</xdr:rowOff>
                  </from>
                  <to>
                    <xdr:col>1</xdr:col>
                    <xdr:colOff>476250</xdr:colOff>
                    <xdr:row>6</xdr:row>
                    <xdr:rowOff>180975</xdr:rowOff>
                  </to>
                </anchor>
              </controlPr>
            </control>
          </mc:Choice>
        </mc:AlternateContent>
        <mc:AlternateContent xmlns:mc="http://schemas.openxmlformats.org/markup-compatibility/2006">
          <mc:Choice Requires="x14">
            <control shapeId="4111" r:id="rId9" name="Case à cocher N106">
              <controlPr defaultSize="0" autoFill="0" autoLine="0" autoPict="0">
                <anchor moveWithCells="1">
                  <from>
                    <xdr:col>1</xdr:col>
                    <xdr:colOff>276225</xdr:colOff>
                    <xdr:row>9</xdr:row>
                    <xdr:rowOff>19050</xdr:rowOff>
                  </from>
                  <to>
                    <xdr:col>1</xdr:col>
                    <xdr:colOff>485775</xdr:colOff>
                    <xdr:row>9</xdr:row>
                    <xdr:rowOff>171450</xdr:rowOff>
                  </to>
                </anchor>
              </controlPr>
            </control>
          </mc:Choice>
        </mc:AlternateContent>
        <mc:AlternateContent xmlns:mc="http://schemas.openxmlformats.org/markup-compatibility/2006">
          <mc:Choice Requires="x14">
            <control shapeId="4112" r:id="rId10" name="Case à cocher N105">
              <controlPr defaultSize="0" autoFill="0" autoLine="0" autoPict="0">
                <anchor moveWithCells="1">
                  <from>
                    <xdr:col>1</xdr:col>
                    <xdr:colOff>276225</xdr:colOff>
                    <xdr:row>8</xdr:row>
                    <xdr:rowOff>19050</xdr:rowOff>
                  </from>
                  <to>
                    <xdr:col>1</xdr:col>
                    <xdr:colOff>485775</xdr:colOff>
                    <xdr:row>8</xdr:row>
                    <xdr:rowOff>171450</xdr:rowOff>
                  </to>
                </anchor>
              </controlPr>
            </control>
          </mc:Choice>
        </mc:AlternateContent>
        <mc:AlternateContent xmlns:mc="http://schemas.openxmlformats.org/markup-compatibility/2006">
          <mc:Choice Requires="x14">
            <control shapeId="4114" r:id="rId11" name="Case à cocher N202">
              <controlPr defaultSize="0" autoFill="0" autoLine="0" autoPict="0">
                <anchor moveWithCells="1">
                  <from>
                    <xdr:col>1</xdr:col>
                    <xdr:colOff>266700</xdr:colOff>
                    <xdr:row>70</xdr:row>
                    <xdr:rowOff>28575</xdr:rowOff>
                  </from>
                  <to>
                    <xdr:col>1</xdr:col>
                    <xdr:colOff>476250</xdr:colOff>
                    <xdr:row>70</xdr:row>
                    <xdr:rowOff>180975</xdr:rowOff>
                  </to>
                </anchor>
              </controlPr>
            </control>
          </mc:Choice>
        </mc:AlternateContent>
        <mc:AlternateContent xmlns:mc="http://schemas.openxmlformats.org/markup-compatibility/2006">
          <mc:Choice Requires="x14">
            <control shapeId="4115" r:id="rId12" name="Case à cocher N201">
              <controlPr defaultSize="0" autoFill="0" autoLine="0" autoPict="0">
                <anchor moveWithCells="1">
                  <from>
                    <xdr:col>1</xdr:col>
                    <xdr:colOff>266700</xdr:colOff>
                    <xdr:row>69</xdr:row>
                    <xdr:rowOff>28575</xdr:rowOff>
                  </from>
                  <to>
                    <xdr:col>1</xdr:col>
                    <xdr:colOff>476250</xdr:colOff>
                    <xdr:row>69</xdr:row>
                    <xdr:rowOff>180975</xdr:rowOff>
                  </to>
                </anchor>
              </controlPr>
            </control>
          </mc:Choice>
        </mc:AlternateContent>
        <mc:AlternateContent xmlns:mc="http://schemas.openxmlformats.org/markup-compatibility/2006">
          <mc:Choice Requires="x14">
            <control shapeId="4116" r:id="rId13" name="Case à cocher N204">
              <controlPr defaultSize="0" autoFill="0" autoLine="0" autoPict="0">
                <anchor moveWithCells="1">
                  <from>
                    <xdr:col>1</xdr:col>
                    <xdr:colOff>266700</xdr:colOff>
                    <xdr:row>72</xdr:row>
                    <xdr:rowOff>9525</xdr:rowOff>
                  </from>
                  <to>
                    <xdr:col>1</xdr:col>
                    <xdr:colOff>476250</xdr:colOff>
                    <xdr:row>72</xdr:row>
                    <xdr:rowOff>161925</xdr:rowOff>
                  </to>
                </anchor>
              </controlPr>
            </control>
          </mc:Choice>
        </mc:AlternateContent>
        <mc:AlternateContent xmlns:mc="http://schemas.openxmlformats.org/markup-compatibility/2006">
          <mc:Choice Requires="x14">
            <control shapeId="4117" r:id="rId14" name="Case à cocher N203">
              <controlPr defaultSize="0" autoFill="0" autoLine="0" autoPict="0">
                <anchor moveWithCells="1">
                  <from>
                    <xdr:col>1</xdr:col>
                    <xdr:colOff>266700</xdr:colOff>
                    <xdr:row>71</xdr:row>
                    <xdr:rowOff>19050</xdr:rowOff>
                  </from>
                  <to>
                    <xdr:col>1</xdr:col>
                    <xdr:colOff>476250</xdr:colOff>
                    <xdr:row>71</xdr:row>
                    <xdr:rowOff>171450</xdr:rowOff>
                  </to>
                </anchor>
              </controlPr>
            </control>
          </mc:Choice>
        </mc:AlternateContent>
        <mc:AlternateContent xmlns:mc="http://schemas.openxmlformats.org/markup-compatibility/2006">
          <mc:Choice Requires="x14">
            <control shapeId="4118" r:id="rId15" name="Case à cocher N206">
              <controlPr defaultSize="0" autoFill="0" autoLine="0" autoPict="0">
                <anchor moveWithCells="1">
                  <from>
                    <xdr:col>1</xdr:col>
                    <xdr:colOff>276225</xdr:colOff>
                    <xdr:row>74</xdr:row>
                    <xdr:rowOff>19050</xdr:rowOff>
                  </from>
                  <to>
                    <xdr:col>1</xdr:col>
                    <xdr:colOff>485775</xdr:colOff>
                    <xdr:row>74</xdr:row>
                    <xdr:rowOff>171450</xdr:rowOff>
                  </to>
                </anchor>
              </controlPr>
            </control>
          </mc:Choice>
        </mc:AlternateContent>
        <mc:AlternateContent xmlns:mc="http://schemas.openxmlformats.org/markup-compatibility/2006">
          <mc:Choice Requires="x14">
            <control shapeId="4119" r:id="rId16" name="Case à cocher N205">
              <controlPr defaultSize="0" autoFill="0" autoLine="0" autoPict="0">
                <anchor moveWithCells="1">
                  <from>
                    <xdr:col>1</xdr:col>
                    <xdr:colOff>276225</xdr:colOff>
                    <xdr:row>73</xdr:row>
                    <xdr:rowOff>9525</xdr:rowOff>
                  </from>
                  <to>
                    <xdr:col>1</xdr:col>
                    <xdr:colOff>485775</xdr:colOff>
                    <xdr:row>73</xdr:row>
                    <xdr:rowOff>161925</xdr:rowOff>
                  </to>
                </anchor>
              </controlPr>
            </control>
          </mc:Choice>
        </mc:AlternateContent>
        <mc:AlternateContent xmlns:mc="http://schemas.openxmlformats.org/markup-compatibility/2006">
          <mc:Choice Requires="x14">
            <control shapeId="4120" r:id="rId17" name="Case à cocher N102">
              <controlPr defaultSize="0" autoFill="0" autoLine="0" autoPict="0">
                <anchor moveWithCells="1">
                  <from>
                    <xdr:col>1</xdr:col>
                    <xdr:colOff>266700</xdr:colOff>
                    <xdr:row>17</xdr:row>
                    <xdr:rowOff>28575</xdr:rowOff>
                  </from>
                  <to>
                    <xdr:col>1</xdr:col>
                    <xdr:colOff>476250</xdr:colOff>
                    <xdr:row>17</xdr:row>
                    <xdr:rowOff>180975</xdr:rowOff>
                  </to>
                </anchor>
              </controlPr>
            </control>
          </mc:Choice>
        </mc:AlternateContent>
        <mc:AlternateContent xmlns:mc="http://schemas.openxmlformats.org/markup-compatibility/2006">
          <mc:Choice Requires="x14">
            <control shapeId="4121" r:id="rId18" name="Case à cocher N101">
              <controlPr defaultSize="0" autoFill="0" autoLine="0" autoPict="0">
                <anchor moveWithCells="1">
                  <from>
                    <xdr:col>1</xdr:col>
                    <xdr:colOff>266700</xdr:colOff>
                    <xdr:row>16</xdr:row>
                    <xdr:rowOff>19050</xdr:rowOff>
                  </from>
                  <to>
                    <xdr:col>1</xdr:col>
                    <xdr:colOff>476250</xdr:colOff>
                    <xdr:row>16</xdr:row>
                    <xdr:rowOff>171450</xdr:rowOff>
                  </to>
                </anchor>
              </controlPr>
            </control>
          </mc:Choice>
        </mc:AlternateContent>
        <mc:AlternateContent xmlns:mc="http://schemas.openxmlformats.org/markup-compatibility/2006">
          <mc:Choice Requires="x14">
            <control shapeId="4122" r:id="rId19" name="Case à cocher N104">
              <controlPr defaultSize="0" autoFill="0" autoLine="0" autoPict="0">
                <anchor moveWithCells="1">
                  <from>
                    <xdr:col>1</xdr:col>
                    <xdr:colOff>266700</xdr:colOff>
                    <xdr:row>19</xdr:row>
                    <xdr:rowOff>28575</xdr:rowOff>
                  </from>
                  <to>
                    <xdr:col>1</xdr:col>
                    <xdr:colOff>476250</xdr:colOff>
                    <xdr:row>19</xdr:row>
                    <xdr:rowOff>180975</xdr:rowOff>
                  </to>
                </anchor>
              </controlPr>
            </control>
          </mc:Choice>
        </mc:AlternateContent>
        <mc:AlternateContent xmlns:mc="http://schemas.openxmlformats.org/markup-compatibility/2006">
          <mc:Choice Requires="x14">
            <control shapeId="4123" r:id="rId20" name="Case à cocher N103">
              <controlPr defaultSize="0" autoFill="0" autoLine="0" autoPict="0">
                <anchor moveWithCells="1">
                  <from>
                    <xdr:col>1</xdr:col>
                    <xdr:colOff>266700</xdr:colOff>
                    <xdr:row>18</xdr:row>
                    <xdr:rowOff>28575</xdr:rowOff>
                  </from>
                  <to>
                    <xdr:col>1</xdr:col>
                    <xdr:colOff>476250</xdr:colOff>
                    <xdr:row>18</xdr:row>
                    <xdr:rowOff>180975</xdr:rowOff>
                  </to>
                </anchor>
              </controlPr>
            </control>
          </mc:Choice>
        </mc:AlternateContent>
        <mc:AlternateContent xmlns:mc="http://schemas.openxmlformats.org/markup-compatibility/2006">
          <mc:Choice Requires="x14">
            <control shapeId="4125" r:id="rId21" name="Case à cocher N105">
              <controlPr defaultSize="0" autoFill="0" autoLine="0" autoPict="0">
                <anchor moveWithCells="1">
                  <from>
                    <xdr:col>1</xdr:col>
                    <xdr:colOff>276225</xdr:colOff>
                    <xdr:row>20</xdr:row>
                    <xdr:rowOff>19050</xdr:rowOff>
                  </from>
                  <to>
                    <xdr:col>1</xdr:col>
                    <xdr:colOff>485775</xdr:colOff>
                    <xdr:row>20</xdr:row>
                    <xdr:rowOff>171450</xdr:rowOff>
                  </to>
                </anchor>
              </controlPr>
            </control>
          </mc:Choice>
        </mc:AlternateContent>
        <mc:AlternateContent xmlns:mc="http://schemas.openxmlformats.org/markup-compatibility/2006">
          <mc:Choice Requires="x14">
            <control shapeId="4126" r:id="rId22" name="Check Box 30">
              <controlPr defaultSize="0" autoFill="0" autoLine="0" autoPict="0">
                <anchor moveWithCells="1">
                  <from>
                    <xdr:col>1</xdr:col>
                    <xdr:colOff>266700</xdr:colOff>
                    <xdr:row>25</xdr:row>
                    <xdr:rowOff>28575</xdr:rowOff>
                  </from>
                  <to>
                    <xdr:col>1</xdr:col>
                    <xdr:colOff>476250</xdr:colOff>
                    <xdr:row>25</xdr:row>
                    <xdr:rowOff>180975</xdr:rowOff>
                  </to>
                </anchor>
              </controlPr>
            </control>
          </mc:Choice>
        </mc:AlternateContent>
        <mc:AlternateContent xmlns:mc="http://schemas.openxmlformats.org/markup-compatibility/2006">
          <mc:Choice Requires="x14">
            <control shapeId="4127" r:id="rId23" name="Check Box 31">
              <controlPr defaultSize="0" autoFill="0" autoLine="0" autoPict="0">
                <anchor moveWithCells="1">
                  <from>
                    <xdr:col>1</xdr:col>
                    <xdr:colOff>266700</xdr:colOff>
                    <xdr:row>24</xdr:row>
                    <xdr:rowOff>19050</xdr:rowOff>
                  </from>
                  <to>
                    <xdr:col>1</xdr:col>
                    <xdr:colOff>476250</xdr:colOff>
                    <xdr:row>24</xdr:row>
                    <xdr:rowOff>171450</xdr:rowOff>
                  </to>
                </anchor>
              </controlPr>
            </control>
          </mc:Choice>
        </mc:AlternateContent>
        <mc:AlternateContent xmlns:mc="http://schemas.openxmlformats.org/markup-compatibility/2006">
          <mc:Choice Requires="x14">
            <control shapeId="4128" r:id="rId24" name="Check Box 32">
              <controlPr defaultSize="0" autoFill="0" autoLine="0" autoPict="0">
                <anchor moveWithCells="1">
                  <from>
                    <xdr:col>1</xdr:col>
                    <xdr:colOff>266700</xdr:colOff>
                    <xdr:row>27</xdr:row>
                    <xdr:rowOff>28575</xdr:rowOff>
                  </from>
                  <to>
                    <xdr:col>1</xdr:col>
                    <xdr:colOff>476250</xdr:colOff>
                    <xdr:row>27</xdr:row>
                    <xdr:rowOff>180975</xdr:rowOff>
                  </to>
                </anchor>
              </controlPr>
            </control>
          </mc:Choice>
        </mc:AlternateContent>
        <mc:AlternateContent xmlns:mc="http://schemas.openxmlformats.org/markup-compatibility/2006">
          <mc:Choice Requires="x14">
            <control shapeId="4129" r:id="rId25" name="Check Box 33">
              <controlPr defaultSize="0" autoFill="0" autoLine="0" autoPict="0">
                <anchor moveWithCells="1">
                  <from>
                    <xdr:col>1</xdr:col>
                    <xdr:colOff>266700</xdr:colOff>
                    <xdr:row>26</xdr:row>
                    <xdr:rowOff>28575</xdr:rowOff>
                  </from>
                  <to>
                    <xdr:col>1</xdr:col>
                    <xdr:colOff>476250</xdr:colOff>
                    <xdr:row>26</xdr:row>
                    <xdr:rowOff>180975</xdr:rowOff>
                  </to>
                </anchor>
              </controlPr>
            </control>
          </mc:Choice>
        </mc:AlternateContent>
        <mc:AlternateContent xmlns:mc="http://schemas.openxmlformats.org/markup-compatibility/2006">
          <mc:Choice Requires="x14">
            <control shapeId="4130" r:id="rId26" name="Check Box 34">
              <controlPr defaultSize="0" autoFill="0" autoLine="0" autoPict="0">
                <anchor moveWithCells="1">
                  <from>
                    <xdr:col>1</xdr:col>
                    <xdr:colOff>276225</xdr:colOff>
                    <xdr:row>29</xdr:row>
                    <xdr:rowOff>19050</xdr:rowOff>
                  </from>
                  <to>
                    <xdr:col>1</xdr:col>
                    <xdr:colOff>485775</xdr:colOff>
                    <xdr:row>29</xdr:row>
                    <xdr:rowOff>171450</xdr:rowOff>
                  </to>
                </anchor>
              </controlPr>
            </control>
          </mc:Choice>
        </mc:AlternateContent>
        <mc:AlternateContent xmlns:mc="http://schemas.openxmlformats.org/markup-compatibility/2006">
          <mc:Choice Requires="x14">
            <control shapeId="4131" r:id="rId27" name="Check Box 35">
              <controlPr defaultSize="0" autoFill="0" autoLine="0" autoPict="0">
                <anchor moveWithCells="1">
                  <from>
                    <xdr:col>1</xdr:col>
                    <xdr:colOff>276225</xdr:colOff>
                    <xdr:row>28</xdr:row>
                    <xdr:rowOff>19050</xdr:rowOff>
                  </from>
                  <to>
                    <xdr:col>1</xdr:col>
                    <xdr:colOff>485775</xdr:colOff>
                    <xdr:row>28</xdr:row>
                    <xdr:rowOff>171450</xdr:rowOff>
                  </to>
                </anchor>
              </controlPr>
            </control>
          </mc:Choice>
        </mc:AlternateContent>
        <mc:AlternateContent xmlns:mc="http://schemas.openxmlformats.org/markup-compatibility/2006">
          <mc:Choice Requires="x14">
            <control shapeId="4136" r:id="rId28" name="Check Box 40">
              <controlPr defaultSize="0" autoFill="0" autoLine="0" autoPict="0">
                <anchor moveWithCells="1">
                  <from>
                    <xdr:col>1</xdr:col>
                    <xdr:colOff>266700</xdr:colOff>
                    <xdr:row>36</xdr:row>
                    <xdr:rowOff>28575</xdr:rowOff>
                  </from>
                  <to>
                    <xdr:col>1</xdr:col>
                    <xdr:colOff>476250</xdr:colOff>
                    <xdr:row>36</xdr:row>
                    <xdr:rowOff>180975</xdr:rowOff>
                  </to>
                </anchor>
              </controlPr>
            </control>
          </mc:Choice>
        </mc:AlternateContent>
        <mc:AlternateContent xmlns:mc="http://schemas.openxmlformats.org/markup-compatibility/2006">
          <mc:Choice Requires="x14">
            <control shapeId="4137" r:id="rId29" name="Check Box 41">
              <controlPr defaultSize="0" autoFill="0" autoLine="0" autoPict="0">
                <anchor moveWithCells="1">
                  <from>
                    <xdr:col>1</xdr:col>
                    <xdr:colOff>276225</xdr:colOff>
                    <xdr:row>38</xdr:row>
                    <xdr:rowOff>19050</xdr:rowOff>
                  </from>
                  <to>
                    <xdr:col>1</xdr:col>
                    <xdr:colOff>485775</xdr:colOff>
                    <xdr:row>38</xdr:row>
                    <xdr:rowOff>171450</xdr:rowOff>
                  </to>
                </anchor>
              </controlPr>
            </control>
          </mc:Choice>
        </mc:AlternateContent>
        <mc:AlternateContent xmlns:mc="http://schemas.openxmlformats.org/markup-compatibility/2006">
          <mc:Choice Requires="x14">
            <control shapeId="4138" r:id="rId30" name="Check Box 42">
              <controlPr defaultSize="0" autoFill="0" autoLine="0" autoPict="0">
                <anchor moveWithCells="1">
                  <from>
                    <xdr:col>1</xdr:col>
                    <xdr:colOff>276225</xdr:colOff>
                    <xdr:row>37</xdr:row>
                    <xdr:rowOff>19050</xdr:rowOff>
                  </from>
                  <to>
                    <xdr:col>1</xdr:col>
                    <xdr:colOff>485775</xdr:colOff>
                    <xdr:row>37</xdr:row>
                    <xdr:rowOff>171450</xdr:rowOff>
                  </to>
                </anchor>
              </controlPr>
            </control>
          </mc:Choice>
        </mc:AlternateContent>
        <mc:AlternateContent xmlns:mc="http://schemas.openxmlformats.org/markup-compatibility/2006">
          <mc:Choice Requires="x14">
            <control shapeId="4139" r:id="rId31" name="Check Box 43">
              <controlPr defaultSize="0" autoFill="0" autoLine="0" autoPict="0">
                <anchor moveWithCells="1">
                  <from>
                    <xdr:col>1</xdr:col>
                    <xdr:colOff>276225</xdr:colOff>
                    <xdr:row>40</xdr:row>
                    <xdr:rowOff>47625</xdr:rowOff>
                  </from>
                  <to>
                    <xdr:col>1</xdr:col>
                    <xdr:colOff>485775</xdr:colOff>
                    <xdr:row>41</xdr:row>
                    <xdr:rowOff>0</xdr:rowOff>
                  </to>
                </anchor>
              </controlPr>
            </control>
          </mc:Choice>
        </mc:AlternateContent>
        <mc:AlternateContent xmlns:mc="http://schemas.openxmlformats.org/markup-compatibility/2006">
          <mc:Choice Requires="x14">
            <control shapeId="4140" r:id="rId32" name="Check Box 44">
              <controlPr defaultSize="0" autoFill="0" autoLine="0" autoPict="0">
                <anchor moveWithCells="1">
                  <from>
                    <xdr:col>1</xdr:col>
                    <xdr:colOff>266700</xdr:colOff>
                    <xdr:row>43</xdr:row>
                    <xdr:rowOff>28575</xdr:rowOff>
                  </from>
                  <to>
                    <xdr:col>1</xdr:col>
                    <xdr:colOff>476250</xdr:colOff>
                    <xdr:row>43</xdr:row>
                    <xdr:rowOff>180975</xdr:rowOff>
                  </to>
                </anchor>
              </controlPr>
            </control>
          </mc:Choice>
        </mc:AlternateContent>
        <mc:AlternateContent xmlns:mc="http://schemas.openxmlformats.org/markup-compatibility/2006">
          <mc:Choice Requires="x14">
            <control shapeId="4141" r:id="rId33" name="Check Box 45">
              <controlPr defaultSize="0" autoFill="0" autoLine="0" autoPict="0">
                <anchor moveWithCells="1">
                  <from>
                    <xdr:col>1</xdr:col>
                    <xdr:colOff>266700</xdr:colOff>
                    <xdr:row>42</xdr:row>
                    <xdr:rowOff>19050</xdr:rowOff>
                  </from>
                  <to>
                    <xdr:col>1</xdr:col>
                    <xdr:colOff>476250</xdr:colOff>
                    <xdr:row>42</xdr:row>
                    <xdr:rowOff>171450</xdr:rowOff>
                  </to>
                </anchor>
              </controlPr>
            </control>
          </mc:Choice>
        </mc:AlternateContent>
        <mc:AlternateContent xmlns:mc="http://schemas.openxmlformats.org/markup-compatibility/2006">
          <mc:Choice Requires="x14">
            <control shapeId="4142" r:id="rId34" name="Check Box 46">
              <controlPr defaultSize="0" autoFill="0" autoLine="0" autoPict="0">
                <anchor moveWithCells="1">
                  <from>
                    <xdr:col>1</xdr:col>
                    <xdr:colOff>266700</xdr:colOff>
                    <xdr:row>45</xdr:row>
                    <xdr:rowOff>28575</xdr:rowOff>
                  </from>
                  <to>
                    <xdr:col>1</xdr:col>
                    <xdr:colOff>476250</xdr:colOff>
                    <xdr:row>45</xdr:row>
                    <xdr:rowOff>180975</xdr:rowOff>
                  </to>
                </anchor>
              </controlPr>
            </control>
          </mc:Choice>
        </mc:AlternateContent>
        <mc:AlternateContent xmlns:mc="http://schemas.openxmlformats.org/markup-compatibility/2006">
          <mc:Choice Requires="x14">
            <control shapeId="4143" r:id="rId35" name="Check Box 47">
              <controlPr defaultSize="0" autoFill="0" autoLine="0" autoPict="0">
                <anchor moveWithCells="1">
                  <from>
                    <xdr:col>1</xdr:col>
                    <xdr:colOff>266700</xdr:colOff>
                    <xdr:row>44</xdr:row>
                    <xdr:rowOff>28575</xdr:rowOff>
                  </from>
                  <to>
                    <xdr:col>1</xdr:col>
                    <xdr:colOff>476250</xdr:colOff>
                    <xdr:row>44</xdr:row>
                    <xdr:rowOff>180975</xdr:rowOff>
                  </to>
                </anchor>
              </controlPr>
            </control>
          </mc:Choice>
        </mc:AlternateContent>
        <mc:AlternateContent xmlns:mc="http://schemas.openxmlformats.org/markup-compatibility/2006">
          <mc:Choice Requires="x14">
            <control shapeId="4144" r:id="rId36" name="Check Box 48">
              <controlPr defaultSize="0" autoFill="0" autoLine="0" autoPict="0">
                <anchor moveWithCells="1">
                  <from>
                    <xdr:col>1</xdr:col>
                    <xdr:colOff>266700</xdr:colOff>
                    <xdr:row>48</xdr:row>
                    <xdr:rowOff>28575</xdr:rowOff>
                  </from>
                  <to>
                    <xdr:col>1</xdr:col>
                    <xdr:colOff>476250</xdr:colOff>
                    <xdr:row>48</xdr:row>
                    <xdr:rowOff>180975</xdr:rowOff>
                  </to>
                </anchor>
              </controlPr>
            </control>
          </mc:Choice>
        </mc:AlternateContent>
        <mc:AlternateContent xmlns:mc="http://schemas.openxmlformats.org/markup-compatibility/2006">
          <mc:Choice Requires="x14">
            <control shapeId="4145" r:id="rId37" name="Check Box 49">
              <controlPr defaultSize="0" autoFill="0" autoLine="0" autoPict="0">
                <anchor moveWithCells="1">
                  <from>
                    <xdr:col>1</xdr:col>
                    <xdr:colOff>266700</xdr:colOff>
                    <xdr:row>47</xdr:row>
                    <xdr:rowOff>19050</xdr:rowOff>
                  </from>
                  <to>
                    <xdr:col>1</xdr:col>
                    <xdr:colOff>476250</xdr:colOff>
                    <xdr:row>47</xdr:row>
                    <xdr:rowOff>171450</xdr:rowOff>
                  </to>
                </anchor>
              </controlPr>
            </control>
          </mc:Choice>
        </mc:AlternateContent>
        <mc:AlternateContent xmlns:mc="http://schemas.openxmlformats.org/markup-compatibility/2006">
          <mc:Choice Requires="x14">
            <control shapeId="4146" r:id="rId38" name="Check Box 50">
              <controlPr defaultSize="0" autoFill="0" autoLine="0" autoPict="0">
                <anchor moveWithCells="1">
                  <from>
                    <xdr:col>1</xdr:col>
                    <xdr:colOff>266700</xdr:colOff>
                    <xdr:row>50</xdr:row>
                    <xdr:rowOff>28575</xdr:rowOff>
                  </from>
                  <to>
                    <xdr:col>1</xdr:col>
                    <xdr:colOff>476250</xdr:colOff>
                    <xdr:row>50</xdr:row>
                    <xdr:rowOff>180975</xdr:rowOff>
                  </to>
                </anchor>
              </controlPr>
            </control>
          </mc:Choice>
        </mc:AlternateContent>
        <mc:AlternateContent xmlns:mc="http://schemas.openxmlformats.org/markup-compatibility/2006">
          <mc:Choice Requires="x14">
            <control shapeId="4147" r:id="rId39" name="Check Box 51">
              <controlPr defaultSize="0" autoFill="0" autoLine="0" autoPict="0">
                <anchor moveWithCells="1">
                  <from>
                    <xdr:col>1</xdr:col>
                    <xdr:colOff>266700</xdr:colOff>
                    <xdr:row>49</xdr:row>
                    <xdr:rowOff>28575</xdr:rowOff>
                  </from>
                  <to>
                    <xdr:col>1</xdr:col>
                    <xdr:colOff>476250</xdr:colOff>
                    <xdr:row>49</xdr:row>
                    <xdr:rowOff>180975</xdr:rowOff>
                  </to>
                </anchor>
              </controlPr>
            </control>
          </mc:Choice>
        </mc:AlternateContent>
        <mc:AlternateContent xmlns:mc="http://schemas.openxmlformats.org/markup-compatibility/2006">
          <mc:Choice Requires="x14">
            <control shapeId="4148" r:id="rId40" name="Check Box 52">
              <controlPr defaultSize="0" autoFill="0" autoLine="0" autoPict="0">
                <anchor moveWithCells="1">
                  <from>
                    <xdr:col>1</xdr:col>
                    <xdr:colOff>266700</xdr:colOff>
                    <xdr:row>51</xdr:row>
                    <xdr:rowOff>19050</xdr:rowOff>
                  </from>
                  <to>
                    <xdr:col>1</xdr:col>
                    <xdr:colOff>476250</xdr:colOff>
                    <xdr:row>51</xdr:row>
                    <xdr:rowOff>171450</xdr:rowOff>
                  </to>
                </anchor>
              </controlPr>
            </control>
          </mc:Choice>
        </mc:AlternateContent>
        <mc:AlternateContent xmlns:mc="http://schemas.openxmlformats.org/markup-compatibility/2006">
          <mc:Choice Requires="x14">
            <control shapeId="4149" r:id="rId41" name="Check Box 53">
              <controlPr defaultSize="0" autoFill="0" autoLine="0" autoPict="0">
                <anchor moveWithCells="1">
                  <from>
                    <xdr:col>1</xdr:col>
                    <xdr:colOff>257175</xdr:colOff>
                    <xdr:row>54</xdr:row>
                    <xdr:rowOff>28575</xdr:rowOff>
                  </from>
                  <to>
                    <xdr:col>1</xdr:col>
                    <xdr:colOff>466725</xdr:colOff>
                    <xdr:row>54</xdr:row>
                    <xdr:rowOff>180975</xdr:rowOff>
                  </to>
                </anchor>
              </controlPr>
            </control>
          </mc:Choice>
        </mc:AlternateContent>
        <mc:AlternateContent xmlns:mc="http://schemas.openxmlformats.org/markup-compatibility/2006">
          <mc:Choice Requires="x14">
            <control shapeId="4150" r:id="rId42" name="Check Box 54">
              <controlPr defaultSize="0" autoFill="0" autoLine="0" autoPict="0">
                <anchor moveWithCells="1">
                  <from>
                    <xdr:col>1</xdr:col>
                    <xdr:colOff>257175</xdr:colOff>
                    <xdr:row>53</xdr:row>
                    <xdr:rowOff>19050</xdr:rowOff>
                  </from>
                  <to>
                    <xdr:col>1</xdr:col>
                    <xdr:colOff>466725</xdr:colOff>
                    <xdr:row>53</xdr:row>
                    <xdr:rowOff>171450</xdr:rowOff>
                  </to>
                </anchor>
              </controlPr>
            </control>
          </mc:Choice>
        </mc:AlternateContent>
        <mc:AlternateContent xmlns:mc="http://schemas.openxmlformats.org/markup-compatibility/2006">
          <mc:Choice Requires="x14">
            <control shapeId="4151" r:id="rId43" name="Check Box 55">
              <controlPr defaultSize="0" autoFill="0" autoLine="0" autoPict="0">
                <anchor moveWithCells="1">
                  <from>
                    <xdr:col>1</xdr:col>
                    <xdr:colOff>266700</xdr:colOff>
                    <xdr:row>57</xdr:row>
                    <xdr:rowOff>28575</xdr:rowOff>
                  </from>
                  <to>
                    <xdr:col>1</xdr:col>
                    <xdr:colOff>476250</xdr:colOff>
                    <xdr:row>57</xdr:row>
                    <xdr:rowOff>180975</xdr:rowOff>
                  </to>
                </anchor>
              </controlPr>
            </control>
          </mc:Choice>
        </mc:AlternateContent>
        <mc:AlternateContent xmlns:mc="http://schemas.openxmlformats.org/markup-compatibility/2006">
          <mc:Choice Requires="x14">
            <control shapeId="4152" r:id="rId44" name="Check Box 56">
              <controlPr defaultSize="0" autoFill="0" autoLine="0" autoPict="0">
                <anchor moveWithCells="1">
                  <from>
                    <xdr:col>1</xdr:col>
                    <xdr:colOff>266700</xdr:colOff>
                    <xdr:row>56</xdr:row>
                    <xdr:rowOff>19050</xdr:rowOff>
                  </from>
                  <to>
                    <xdr:col>1</xdr:col>
                    <xdr:colOff>476250</xdr:colOff>
                    <xdr:row>56</xdr:row>
                    <xdr:rowOff>171450</xdr:rowOff>
                  </to>
                </anchor>
              </controlPr>
            </control>
          </mc:Choice>
        </mc:AlternateContent>
        <mc:AlternateContent xmlns:mc="http://schemas.openxmlformats.org/markup-compatibility/2006">
          <mc:Choice Requires="x14">
            <control shapeId="4153" r:id="rId45" name="Check Box 57">
              <controlPr defaultSize="0" autoFill="0" autoLine="0" autoPict="0">
                <anchor moveWithCells="1">
                  <from>
                    <xdr:col>1</xdr:col>
                    <xdr:colOff>266700</xdr:colOff>
                    <xdr:row>58</xdr:row>
                    <xdr:rowOff>28575</xdr:rowOff>
                  </from>
                  <to>
                    <xdr:col>1</xdr:col>
                    <xdr:colOff>476250</xdr:colOff>
                    <xdr:row>58</xdr:row>
                    <xdr:rowOff>180975</xdr:rowOff>
                  </to>
                </anchor>
              </controlPr>
            </control>
          </mc:Choice>
        </mc:AlternateContent>
        <mc:AlternateContent xmlns:mc="http://schemas.openxmlformats.org/markup-compatibility/2006">
          <mc:Choice Requires="x14">
            <control shapeId="4154" r:id="rId46" name="Check Box 58">
              <controlPr defaultSize="0" autoFill="0" autoLine="0" autoPict="0">
                <anchor moveWithCells="1">
                  <from>
                    <xdr:col>1</xdr:col>
                    <xdr:colOff>266700</xdr:colOff>
                    <xdr:row>60</xdr:row>
                    <xdr:rowOff>28575</xdr:rowOff>
                  </from>
                  <to>
                    <xdr:col>1</xdr:col>
                    <xdr:colOff>476250</xdr:colOff>
                    <xdr:row>60</xdr:row>
                    <xdr:rowOff>180975</xdr:rowOff>
                  </to>
                </anchor>
              </controlPr>
            </control>
          </mc:Choice>
        </mc:AlternateContent>
        <mc:AlternateContent xmlns:mc="http://schemas.openxmlformats.org/markup-compatibility/2006">
          <mc:Choice Requires="x14">
            <control shapeId="4155" r:id="rId47" name="Check Box 59">
              <controlPr defaultSize="0" autoFill="0" autoLine="0" autoPict="0">
                <anchor moveWithCells="1">
                  <from>
                    <xdr:col>1</xdr:col>
                    <xdr:colOff>266700</xdr:colOff>
                    <xdr:row>59</xdr:row>
                    <xdr:rowOff>19050</xdr:rowOff>
                  </from>
                  <to>
                    <xdr:col>1</xdr:col>
                    <xdr:colOff>476250</xdr:colOff>
                    <xdr:row>59</xdr:row>
                    <xdr:rowOff>171450</xdr:rowOff>
                  </to>
                </anchor>
              </controlPr>
            </control>
          </mc:Choice>
        </mc:AlternateContent>
        <mc:AlternateContent xmlns:mc="http://schemas.openxmlformats.org/markup-compatibility/2006">
          <mc:Choice Requires="x14">
            <control shapeId="4158" r:id="rId48" name="Check Box 62">
              <controlPr defaultSize="0" autoFill="0" autoLine="0" autoPict="0">
                <anchor moveWithCells="1">
                  <from>
                    <xdr:col>1</xdr:col>
                    <xdr:colOff>266700</xdr:colOff>
                    <xdr:row>62</xdr:row>
                    <xdr:rowOff>28575</xdr:rowOff>
                  </from>
                  <to>
                    <xdr:col>1</xdr:col>
                    <xdr:colOff>476250</xdr:colOff>
                    <xdr:row>62</xdr:row>
                    <xdr:rowOff>180975</xdr:rowOff>
                  </to>
                </anchor>
              </controlPr>
            </control>
          </mc:Choice>
        </mc:AlternateContent>
        <mc:AlternateContent xmlns:mc="http://schemas.openxmlformats.org/markup-compatibility/2006">
          <mc:Choice Requires="x14">
            <control shapeId="4160" r:id="rId49" name="Check Box 64">
              <controlPr defaultSize="0" autoFill="0" autoLine="0" autoPict="0">
                <anchor moveWithCells="1">
                  <from>
                    <xdr:col>1</xdr:col>
                    <xdr:colOff>266700</xdr:colOff>
                    <xdr:row>63</xdr:row>
                    <xdr:rowOff>28575</xdr:rowOff>
                  </from>
                  <to>
                    <xdr:col>1</xdr:col>
                    <xdr:colOff>476250</xdr:colOff>
                    <xdr:row>63</xdr:row>
                    <xdr:rowOff>180975</xdr:rowOff>
                  </to>
                </anchor>
              </controlPr>
            </control>
          </mc:Choice>
        </mc:AlternateContent>
        <mc:AlternateContent xmlns:mc="http://schemas.openxmlformats.org/markup-compatibility/2006">
          <mc:Choice Requires="x14">
            <control shapeId="4161" r:id="rId50" name="Check Box 65">
              <controlPr defaultSize="0" autoFill="0" autoLine="0" autoPict="0">
                <anchor moveWithCells="1">
                  <from>
                    <xdr:col>1</xdr:col>
                    <xdr:colOff>266700</xdr:colOff>
                    <xdr:row>83</xdr:row>
                    <xdr:rowOff>19050</xdr:rowOff>
                  </from>
                  <to>
                    <xdr:col>1</xdr:col>
                    <xdr:colOff>476250</xdr:colOff>
                    <xdr:row>83</xdr:row>
                    <xdr:rowOff>171450</xdr:rowOff>
                  </to>
                </anchor>
              </controlPr>
            </control>
          </mc:Choice>
        </mc:AlternateContent>
        <mc:AlternateContent xmlns:mc="http://schemas.openxmlformats.org/markup-compatibility/2006">
          <mc:Choice Requires="x14">
            <control shapeId="4162" r:id="rId51" name="Check Box 66">
              <controlPr defaultSize="0" autoFill="0" autoLine="0" autoPict="0">
                <anchor moveWithCells="1">
                  <from>
                    <xdr:col>1</xdr:col>
                    <xdr:colOff>266700</xdr:colOff>
                    <xdr:row>82</xdr:row>
                    <xdr:rowOff>19050</xdr:rowOff>
                  </from>
                  <to>
                    <xdr:col>1</xdr:col>
                    <xdr:colOff>476250</xdr:colOff>
                    <xdr:row>82</xdr:row>
                    <xdr:rowOff>171450</xdr:rowOff>
                  </to>
                </anchor>
              </controlPr>
            </control>
          </mc:Choice>
        </mc:AlternateContent>
        <mc:AlternateContent xmlns:mc="http://schemas.openxmlformats.org/markup-compatibility/2006">
          <mc:Choice Requires="x14">
            <control shapeId="4163" r:id="rId52" name="Check Box 67">
              <controlPr defaultSize="0" autoFill="0" autoLine="0" autoPict="0">
                <anchor moveWithCells="1">
                  <from>
                    <xdr:col>1</xdr:col>
                    <xdr:colOff>266700</xdr:colOff>
                    <xdr:row>85</xdr:row>
                    <xdr:rowOff>19050</xdr:rowOff>
                  </from>
                  <to>
                    <xdr:col>1</xdr:col>
                    <xdr:colOff>476250</xdr:colOff>
                    <xdr:row>85</xdr:row>
                    <xdr:rowOff>171450</xdr:rowOff>
                  </to>
                </anchor>
              </controlPr>
            </control>
          </mc:Choice>
        </mc:AlternateContent>
        <mc:AlternateContent xmlns:mc="http://schemas.openxmlformats.org/markup-compatibility/2006">
          <mc:Choice Requires="x14">
            <control shapeId="4164" r:id="rId53" name="Check Box 68">
              <controlPr defaultSize="0" autoFill="0" autoLine="0" autoPict="0">
                <anchor moveWithCells="1">
                  <from>
                    <xdr:col>1</xdr:col>
                    <xdr:colOff>266700</xdr:colOff>
                    <xdr:row>84</xdr:row>
                    <xdr:rowOff>9525</xdr:rowOff>
                  </from>
                  <to>
                    <xdr:col>1</xdr:col>
                    <xdr:colOff>476250</xdr:colOff>
                    <xdr:row>84</xdr:row>
                    <xdr:rowOff>161925</xdr:rowOff>
                  </to>
                </anchor>
              </controlPr>
            </control>
          </mc:Choice>
        </mc:AlternateContent>
        <mc:AlternateContent xmlns:mc="http://schemas.openxmlformats.org/markup-compatibility/2006">
          <mc:Choice Requires="x14">
            <control shapeId="4165" r:id="rId54" name="Check Box 69">
              <controlPr defaultSize="0" autoFill="0" autoLine="0" autoPict="0">
                <anchor moveWithCells="1">
                  <from>
                    <xdr:col>1</xdr:col>
                    <xdr:colOff>276225</xdr:colOff>
                    <xdr:row>87</xdr:row>
                    <xdr:rowOff>9525</xdr:rowOff>
                  </from>
                  <to>
                    <xdr:col>1</xdr:col>
                    <xdr:colOff>485775</xdr:colOff>
                    <xdr:row>87</xdr:row>
                    <xdr:rowOff>161925</xdr:rowOff>
                  </to>
                </anchor>
              </controlPr>
            </control>
          </mc:Choice>
        </mc:AlternateContent>
        <mc:AlternateContent xmlns:mc="http://schemas.openxmlformats.org/markup-compatibility/2006">
          <mc:Choice Requires="x14">
            <control shapeId="4166" r:id="rId55" name="Check Box 70">
              <controlPr defaultSize="0" autoFill="0" autoLine="0" autoPict="0">
                <anchor moveWithCells="1">
                  <from>
                    <xdr:col>1</xdr:col>
                    <xdr:colOff>276225</xdr:colOff>
                    <xdr:row>86</xdr:row>
                    <xdr:rowOff>19050</xdr:rowOff>
                  </from>
                  <to>
                    <xdr:col>1</xdr:col>
                    <xdr:colOff>485775</xdr:colOff>
                    <xdr:row>86</xdr:row>
                    <xdr:rowOff>171450</xdr:rowOff>
                  </to>
                </anchor>
              </controlPr>
            </control>
          </mc:Choice>
        </mc:AlternateContent>
        <mc:AlternateContent xmlns:mc="http://schemas.openxmlformats.org/markup-compatibility/2006">
          <mc:Choice Requires="x14">
            <control shapeId="4167" r:id="rId56" name="Check Box 71">
              <controlPr defaultSize="0" autoFill="0" autoLine="0" autoPict="0">
                <anchor moveWithCells="1">
                  <from>
                    <xdr:col>1</xdr:col>
                    <xdr:colOff>266700</xdr:colOff>
                    <xdr:row>91</xdr:row>
                    <xdr:rowOff>28575</xdr:rowOff>
                  </from>
                  <to>
                    <xdr:col>1</xdr:col>
                    <xdr:colOff>476250</xdr:colOff>
                    <xdr:row>91</xdr:row>
                    <xdr:rowOff>180975</xdr:rowOff>
                  </to>
                </anchor>
              </controlPr>
            </control>
          </mc:Choice>
        </mc:AlternateContent>
        <mc:AlternateContent xmlns:mc="http://schemas.openxmlformats.org/markup-compatibility/2006">
          <mc:Choice Requires="x14">
            <control shapeId="4168" r:id="rId57" name="Check Box 72">
              <controlPr defaultSize="0" autoFill="0" autoLine="0" autoPict="0">
                <anchor moveWithCells="1">
                  <from>
                    <xdr:col>1</xdr:col>
                    <xdr:colOff>266700</xdr:colOff>
                    <xdr:row>90</xdr:row>
                    <xdr:rowOff>28575</xdr:rowOff>
                  </from>
                  <to>
                    <xdr:col>1</xdr:col>
                    <xdr:colOff>476250</xdr:colOff>
                    <xdr:row>90</xdr:row>
                    <xdr:rowOff>180975</xdr:rowOff>
                  </to>
                </anchor>
              </controlPr>
            </control>
          </mc:Choice>
        </mc:AlternateContent>
        <mc:AlternateContent xmlns:mc="http://schemas.openxmlformats.org/markup-compatibility/2006">
          <mc:Choice Requires="x14">
            <control shapeId="4169" r:id="rId58" name="Check Box 73">
              <controlPr defaultSize="0" autoFill="0" autoLine="0" autoPict="0">
                <anchor moveWithCells="1">
                  <from>
                    <xdr:col>1</xdr:col>
                    <xdr:colOff>266700</xdr:colOff>
                    <xdr:row>93</xdr:row>
                    <xdr:rowOff>19050</xdr:rowOff>
                  </from>
                  <to>
                    <xdr:col>1</xdr:col>
                    <xdr:colOff>476250</xdr:colOff>
                    <xdr:row>93</xdr:row>
                    <xdr:rowOff>171450</xdr:rowOff>
                  </to>
                </anchor>
              </controlPr>
            </control>
          </mc:Choice>
        </mc:AlternateContent>
        <mc:AlternateContent xmlns:mc="http://schemas.openxmlformats.org/markup-compatibility/2006">
          <mc:Choice Requires="x14">
            <control shapeId="4170" r:id="rId59" name="Check Box 74">
              <controlPr defaultSize="0" autoFill="0" autoLine="0" autoPict="0">
                <anchor moveWithCells="1">
                  <from>
                    <xdr:col>1</xdr:col>
                    <xdr:colOff>266700</xdr:colOff>
                    <xdr:row>92</xdr:row>
                    <xdr:rowOff>28575</xdr:rowOff>
                  </from>
                  <to>
                    <xdr:col>1</xdr:col>
                    <xdr:colOff>476250</xdr:colOff>
                    <xdr:row>92</xdr:row>
                    <xdr:rowOff>180975</xdr:rowOff>
                  </to>
                </anchor>
              </controlPr>
            </control>
          </mc:Choice>
        </mc:AlternateContent>
        <mc:AlternateContent xmlns:mc="http://schemas.openxmlformats.org/markup-compatibility/2006">
          <mc:Choice Requires="x14">
            <control shapeId="4171" r:id="rId60" name="Check Box 75">
              <controlPr defaultSize="0" autoFill="0" autoLine="0" autoPict="0">
                <anchor moveWithCells="1">
                  <from>
                    <xdr:col>1</xdr:col>
                    <xdr:colOff>276225</xdr:colOff>
                    <xdr:row>95</xdr:row>
                    <xdr:rowOff>19050</xdr:rowOff>
                  </from>
                  <to>
                    <xdr:col>1</xdr:col>
                    <xdr:colOff>485775</xdr:colOff>
                    <xdr:row>95</xdr:row>
                    <xdr:rowOff>171450</xdr:rowOff>
                  </to>
                </anchor>
              </controlPr>
            </control>
          </mc:Choice>
        </mc:AlternateContent>
        <mc:AlternateContent xmlns:mc="http://schemas.openxmlformats.org/markup-compatibility/2006">
          <mc:Choice Requires="x14">
            <control shapeId="4172" r:id="rId61" name="Check Box 76">
              <controlPr defaultSize="0" autoFill="0" autoLine="0" autoPict="0">
                <anchor moveWithCells="1">
                  <from>
                    <xdr:col>1</xdr:col>
                    <xdr:colOff>276225</xdr:colOff>
                    <xdr:row>94</xdr:row>
                    <xdr:rowOff>19050</xdr:rowOff>
                  </from>
                  <to>
                    <xdr:col>1</xdr:col>
                    <xdr:colOff>485775</xdr:colOff>
                    <xdr:row>94</xdr:row>
                    <xdr:rowOff>171450</xdr:rowOff>
                  </to>
                </anchor>
              </controlPr>
            </control>
          </mc:Choice>
        </mc:AlternateContent>
        <mc:AlternateContent xmlns:mc="http://schemas.openxmlformats.org/markup-compatibility/2006">
          <mc:Choice Requires="x14">
            <control shapeId="4173" r:id="rId62" name="Check Box 77">
              <controlPr defaultSize="0" autoFill="0" autoLine="0" autoPict="0">
                <anchor moveWithCells="1">
                  <from>
                    <xdr:col>1</xdr:col>
                    <xdr:colOff>276225</xdr:colOff>
                    <xdr:row>97</xdr:row>
                    <xdr:rowOff>28575</xdr:rowOff>
                  </from>
                  <to>
                    <xdr:col>1</xdr:col>
                    <xdr:colOff>485775</xdr:colOff>
                    <xdr:row>97</xdr:row>
                    <xdr:rowOff>180975</xdr:rowOff>
                  </to>
                </anchor>
              </controlPr>
            </control>
          </mc:Choice>
        </mc:AlternateContent>
        <mc:AlternateContent xmlns:mc="http://schemas.openxmlformats.org/markup-compatibility/2006">
          <mc:Choice Requires="x14">
            <control shapeId="4179" r:id="rId63" name="Check Box 83">
              <controlPr defaultSize="0" autoFill="0" autoLine="0" autoPict="0">
                <anchor moveWithCells="1">
                  <from>
                    <xdr:col>1</xdr:col>
                    <xdr:colOff>257175</xdr:colOff>
                    <xdr:row>101</xdr:row>
                    <xdr:rowOff>28575</xdr:rowOff>
                  </from>
                  <to>
                    <xdr:col>1</xdr:col>
                    <xdr:colOff>466725</xdr:colOff>
                    <xdr:row>101</xdr:row>
                    <xdr:rowOff>180975</xdr:rowOff>
                  </to>
                </anchor>
              </controlPr>
            </control>
          </mc:Choice>
        </mc:AlternateContent>
        <mc:AlternateContent xmlns:mc="http://schemas.openxmlformats.org/markup-compatibility/2006">
          <mc:Choice Requires="x14">
            <control shapeId="4180" r:id="rId64" name="Check Box 84">
              <controlPr defaultSize="0" autoFill="0" autoLine="0" autoPict="0">
                <anchor moveWithCells="1">
                  <from>
                    <xdr:col>1</xdr:col>
                    <xdr:colOff>266700</xdr:colOff>
                    <xdr:row>103</xdr:row>
                    <xdr:rowOff>28575</xdr:rowOff>
                  </from>
                  <to>
                    <xdr:col>1</xdr:col>
                    <xdr:colOff>476250</xdr:colOff>
                    <xdr:row>103</xdr:row>
                    <xdr:rowOff>180975</xdr:rowOff>
                  </to>
                </anchor>
              </controlPr>
            </control>
          </mc:Choice>
        </mc:AlternateContent>
        <mc:AlternateContent xmlns:mc="http://schemas.openxmlformats.org/markup-compatibility/2006">
          <mc:Choice Requires="x14">
            <control shapeId="4181" r:id="rId65" name="Check Box 85">
              <controlPr defaultSize="0" autoFill="0" autoLine="0" autoPict="0">
                <anchor moveWithCells="1">
                  <from>
                    <xdr:col>1</xdr:col>
                    <xdr:colOff>266700</xdr:colOff>
                    <xdr:row>102</xdr:row>
                    <xdr:rowOff>28575</xdr:rowOff>
                  </from>
                  <to>
                    <xdr:col>1</xdr:col>
                    <xdr:colOff>476250</xdr:colOff>
                    <xdr:row>102</xdr:row>
                    <xdr:rowOff>180975</xdr:rowOff>
                  </to>
                </anchor>
              </controlPr>
            </control>
          </mc:Choice>
        </mc:AlternateContent>
        <mc:AlternateContent xmlns:mc="http://schemas.openxmlformats.org/markup-compatibility/2006">
          <mc:Choice Requires="x14">
            <control shapeId="4182" r:id="rId66" name="Check Box 86">
              <controlPr defaultSize="0" autoFill="0" autoLine="0" autoPict="0">
                <anchor moveWithCells="1">
                  <from>
                    <xdr:col>1</xdr:col>
                    <xdr:colOff>266700</xdr:colOff>
                    <xdr:row>107</xdr:row>
                    <xdr:rowOff>19050</xdr:rowOff>
                  </from>
                  <to>
                    <xdr:col>1</xdr:col>
                    <xdr:colOff>476250</xdr:colOff>
                    <xdr:row>107</xdr:row>
                    <xdr:rowOff>171450</xdr:rowOff>
                  </to>
                </anchor>
              </controlPr>
            </control>
          </mc:Choice>
        </mc:AlternateContent>
        <mc:AlternateContent xmlns:mc="http://schemas.openxmlformats.org/markup-compatibility/2006">
          <mc:Choice Requires="x14">
            <control shapeId="4183" r:id="rId67" name="Check Box 87">
              <controlPr defaultSize="0" autoFill="0" autoLine="0" autoPict="0">
                <anchor moveWithCells="1">
                  <from>
                    <xdr:col>1</xdr:col>
                    <xdr:colOff>266700</xdr:colOff>
                    <xdr:row>106</xdr:row>
                    <xdr:rowOff>19050</xdr:rowOff>
                  </from>
                  <to>
                    <xdr:col>1</xdr:col>
                    <xdr:colOff>476250</xdr:colOff>
                    <xdr:row>106</xdr:row>
                    <xdr:rowOff>171450</xdr:rowOff>
                  </to>
                </anchor>
              </controlPr>
            </control>
          </mc:Choice>
        </mc:AlternateContent>
        <mc:AlternateContent xmlns:mc="http://schemas.openxmlformats.org/markup-compatibility/2006">
          <mc:Choice Requires="x14">
            <control shapeId="4184" r:id="rId68" name="Check Box 88">
              <controlPr defaultSize="0" autoFill="0" autoLine="0" autoPict="0">
                <anchor moveWithCells="1">
                  <from>
                    <xdr:col>1</xdr:col>
                    <xdr:colOff>276225</xdr:colOff>
                    <xdr:row>109</xdr:row>
                    <xdr:rowOff>19050</xdr:rowOff>
                  </from>
                  <to>
                    <xdr:col>1</xdr:col>
                    <xdr:colOff>485775</xdr:colOff>
                    <xdr:row>109</xdr:row>
                    <xdr:rowOff>171450</xdr:rowOff>
                  </to>
                </anchor>
              </controlPr>
            </control>
          </mc:Choice>
        </mc:AlternateContent>
        <mc:AlternateContent xmlns:mc="http://schemas.openxmlformats.org/markup-compatibility/2006">
          <mc:Choice Requires="x14">
            <control shapeId="4185" r:id="rId69" name="Check Box 89">
              <controlPr defaultSize="0" autoFill="0" autoLine="0" autoPict="0">
                <anchor moveWithCells="1">
                  <from>
                    <xdr:col>1</xdr:col>
                    <xdr:colOff>276225</xdr:colOff>
                    <xdr:row>108</xdr:row>
                    <xdr:rowOff>19050</xdr:rowOff>
                  </from>
                  <to>
                    <xdr:col>1</xdr:col>
                    <xdr:colOff>485775</xdr:colOff>
                    <xdr:row>108</xdr:row>
                    <xdr:rowOff>171450</xdr:rowOff>
                  </to>
                </anchor>
              </controlPr>
            </control>
          </mc:Choice>
        </mc:AlternateContent>
        <mc:AlternateContent xmlns:mc="http://schemas.openxmlformats.org/markup-compatibility/2006">
          <mc:Choice Requires="x14">
            <control shapeId="4186" r:id="rId70" name="Check Box 90">
              <controlPr defaultSize="0" autoFill="0" autoLine="0" autoPict="0">
                <anchor moveWithCells="1">
                  <from>
                    <xdr:col>1</xdr:col>
                    <xdr:colOff>257175</xdr:colOff>
                    <xdr:row>111</xdr:row>
                    <xdr:rowOff>9525</xdr:rowOff>
                  </from>
                  <to>
                    <xdr:col>1</xdr:col>
                    <xdr:colOff>466725</xdr:colOff>
                    <xdr:row>111</xdr:row>
                    <xdr:rowOff>161925</xdr:rowOff>
                  </to>
                </anchor>
              </controlPr>
            </control>
          </mc:Choice>
        </mc:AlternateContent>
        <mc:AlternateContent xmlns:mc="http://schemas.openxmlformats.org/markup-compatibility/2006">
          <mc:Choice Requires="x14">
            <control shapeId="4187" r:id="rId71" name="Check Box 91">
              <controlPr defaultSize="0" autoFill="0" autoLine="0" autoPict="0">
                <anchor moveWithCells="1">
                  <from>
                    <xdr:col>1</xdr:col>
                    <xdr:colOff>266700</xdr:colOff>
                    <xdr:row>112</xdr:row>
                    <xdr:rowOff>28575</xdr:rowOff>
                  </from>
                  <to>
                    <xdr:col>1</xdr:col>
                    <xdr:colOff>476250</xdr:colOff>
                    <xdr:row>112</xdr:row>
                    <xdr:rowOff>180975</xdr:rowOff>
                  </to>
                </anchor>
              </controlPr>
            </control>
          </mc:Choice>
        </mc:AlternateContent>
        <mc:AlternateContent xmlns:mc="http://schemas.openxmlformats.org/markup-compatibility/2006">
          <mc:Choice Requires="x14">
            <control shapeId="4124" r:id="rId72" name="Case à cocher N106">
              <controlPr defaultSize="0" autoFill="0" autoLine="0" autoPict="0">
                <anchor moveWithCells="1">
                  <from>
                    <xdr:col>1</xdr:col>
                    <xdr:colOff>276225</xdr:colOff>
                    <xdr:row>21</xdr:row>
                    <xdr:rowOff>19050</xdr:rowOff>
                  </from>
                  <to>
                    <xdr:col>1</xdr:col>
                    <xdr:colOff>485775</xdr:colOff>
                    <xdr:row>21</xdr:row>
                    <xdr:rowOff>171450</xdr:rowOff>
                  </to>
                </anchor>
              </controlPr>
            </control>
          </mc:Choice>
        </mc:AlternateContent>
        <mc:AlternateContent xmlns:mc="http://schemas.openxmlformats.org/markup-compatibility/2006">
          <mc:Choice Requires="x14">
            <control shapeId="4132" r:id="rId73" name="Check Box 36">
              <controlPr defaultSize="0" autoFill="0" autoLine="0" autoPict="0">
                <anchor moveWithCells="1">
                  <from>
                    <xdr:col>1</xdr:col>
                    <xdr:colOff>276225</xdr:colOff>
                    <xdr:row>33</xdr:row>
                    <xdr:rowOff>66675</xdr:rowOff>
                  </from>
                  <to>
                    <xdr:col>1</xdr:col>
                    <xdr:colOff>485775</xdr:colOff>
                    <xdr:row>33</xdr:row>
                    <xdr:rowOff>219075</xdr:rowOff>
                  </to>
                </anchor>
              </controlPr>
            </control>
          </mc:Choice>
        </mc:AlternateContent>
        <mc:AlternateContent xmlns:mc="http://schemas.openxmlformats.org/markup-compatibility/2006">
          <mc:Choice Requires="x14">
            <control shapeId="4190" r:id="rId74" name="Check Box 94">
              <controlPr defaultSize="0" autoFill="0" autoLine="0" autoPict="0">
                <anchor moveWithCells="1">
                  <from>
                    <xdr:col>1</xdr:col>
                    <xdr:colOff>276225</xdr:colOff>
                    <xdr:row>31</xdr:row>
                    <xdr:rowOff>47625</xdr:rowOff>
                  </from>
                  <to>
                    <xdr:col>1</xdr:col>
                    <xdr:colOff>485775</xdr:colOff>
                    <xdr:row>31</xdr:row>
                    <xdr:rowOff>180975</xdr:rowOff>
                  </to>
                </anchor>
              </controlPr>
            </control>
          </mc:Choice>
        </mc:AlternateContent>
        <mc:AlternateContent xmlns:mc="http://schemas.openxmlformats.org/markup-compatibility/2006">
          <mc:Choice Requires="x14">
            <control shapeId="4191" r:id="rId75" name="Check Box 95">
              <controlPr defaultSize="0" autoFill="0" autoLine="0" autoPict="0">
                <anchor moveWithCells="1">
                  <from>
                    <xdr:col>1</xdr:col>
                    <xdr:colOff>276225</xdr:colOff>
                    <xdr:row>32</xdr:row>
                    <xdr:rowOff>47625</xdr:rowOff>
                  </from>
                  <to>
                    <xdr:col>1</xdr:col>
                    <xdr:colOff>485775</xdr:colOff>
                    <xdr:row>32</xdr:row>
                    <xdr:rowOff>180975</xdr:rowOff>
                  </to>
                </anchor>
              </controlPr>
            </control>
          </mc:Choice>
        </mc:AlternateContent>
        <mc:AlternateContent xmlns:mc="http://schemas.openxmlformats.org/markup-compatibility/2006">
          <mc:Choice Requires="x14">
            <control shapeId="4134" r:id="rId76" name="Check Box 38">
              <controlPr defaultSize="0" autoFill="0" autoLine="0" autoPict="0">
                <anchor moveWithCells="1">
                  <from>
                    <xdr:col>1</xdr:col>
                    <xdr:colOff>276225</xdr:colOff>
                    <xdr:row>10</xdr:row>
                    <xdr:rowOff>28575</xdr:rowOff>
                  </from>
                  <to>
                    <xdr:col>1</xdr:col>
                    <xdr:colOff>485775</xdr:colOff>
                    <xdr:row>10</xdr:row>
                    <xdr:rowOff>180975</xdr:rowOff>
                  </to>
                </anchor>
              </controlPr>
            </control>
          </mc:Choice>
        </mc:AlternateContent>
        <mc:AlternateContent xmlns:mc="http://schemas.openxmlformats.org/markup-compatibility/2006">
          <mc:Choice Requires="x14">
            <control shapeId="4189" r:id="rId77" name="Check Box 93">
              <controlPr defaultSize="0" autoFill="0" autoLine="0" autoPict="0">
                <anchor moveWithCells="1">
                  <from>
                    <xdr:col>1</xdr:col>
                    <xdr:colOff>276225</xdr:colOff>
                    <xdr:row>22</xdr:row>
                    <xdr:rowOff>19050</xdr:rowOff>
                  </from>
                  <to>
                    <xdr:col>1</xdr:col>
                    <xdr:colOff>485775</xdr:colOff>
                    <xdr:row>22</xdr:row>
                    <xdr:rowOff>171450</xdr:rowOff>
                  </to>
                </anchor>
              </controlPr>
            </control>
          </mc:Choice>
        </mc:AlternateContent>
        <mc:AlternateContent xmlns:mc="http://schemas.openxmlformats.org/markup-compatibility/2006">
          <mc:Choice Requires="x14">
            <control shapeId="4192" r:id="rId78" name="Check Box 96">
              <controlPr defaultSize="0" autoFill="0" autoLine="0" autoPict="0">
                <anchor moveWithCells="1">
                  <from>
                    <xdr:col>1</xdr:col>
                    <xdr:colOff>276225</xdr:colOff>
                    <xdr:row>88</xdr:row>
                    <xdr:rowOff>19050</xdr:rowOff>
                  </from>
                  <to>
                    <xdr:col>1</xdr:col>
                    <xdr:colOff>485775</xdr:colOff>
                    <xdr:row>88</xdr:row>
                    <xdr:rowOff>171450</xdr:rowOff>
                  </to>
                </anchor>
              </controlPr>
            </control>
          </mc:Choice>
        </mc:AlternateContent>
        <mc:AlternateContent xmlns:mc="http://schemas.openxmlformats.org/markup-compatibility/2006">
          <mc:Choice Requires="x14">
            <control shapeId="4133" r:id="rId79" name="Check Box 37">
              <controlPr defaultSize="0" autoFill="0" autoLine="0" autoPict="0">
                <anchor moveWithCells="1">
                  <from>
                    <xdr:col>1</xdr:col>
                    <xdr:colOff>276225</xdr:colOff>
                    <xdr:row>12</xdr:row>
                    <xdr:rowOff>9525</xdr:rowOff>
                  </from>
                  <to>
                    <xdr:col>1</xdr:col>
                    <xdr:colOff>485775</xdr:colOff>
                    <xdr:row>12</xdr:row>
                    <xdr:rowOff>161925</xdr:rowOff>
                  </to>
                </anchor>
              </controlPr>
            </control>
          </mc:Choice>
        </mc:AlternateContent>
        <mc:AlternateContent xmlns:mc="http://schemas.openxmlformats.org/markup-compatibility/2006">
          <mc:Choice Requires="x14">
            <control shapeId="4135" r:id="rId80" name="Check Box 39">
              <controlPr defaultSize="0" autoFill="0" autoLine="0" autoPict="0">
                <anchor moveWithCells="1">
                  <from>
                    <xdr:col>1</xdr:col>
                    <xdr:colOff>276225</xdr:colOff>
                    <xdr:row>13</xdr:row>
                    <xdr:rowOff>28575</xdr:rowOff>
                  </from>
                  <to>
                    <xdr:col>1</xdr:col>
                    <xdr:colOff>485775</xdr:colOff>
                    <xdr:row>13</xdr:row>
                    <xdr:rowOff>180975</xdr:rowOff>
                  </to>
                </anchor>
              </controlPr>
            </control>
          </mc:Choice>
        </mc:AlternateContent>
        <mc:AlternateContent xmlns:mc="http://schemas.openxmlformats.org/markup-compatibility/2006">
          <mc:Choice Requires="x14">
            <control shapeId="4193" r:id="rId81" name="Check Box 97">
              <controlPr defaultSize="0" autoFill="0" autoLine="0" autoPict="0">
                <anchor moveWithCells="1">
                  <from>
                    <xdr:col>1</xdr:col>
                    <xdr:colOff>276225</xdr:colOff>
                    <xdr:row>78</xdr:row>
                    <xdr:rowOff>9525</xdr:rowOff>
                  </from>
                  <to>
                    <xdr:col>1</xdr:col>
                    <xdr:colOff>485775</xdr:colOff>
                    <xdr:row>78</xdr:row>
                    <xdr:rowOff>161925</xdr:rowOff>
                  </to>
                </anchor>
              </controlPr>
            </control>
          </mc:Choice>
        </mc:AlternateContent>
        <mc:AlternateContent xmlns:mc="http://schemas.openxmlformats.org/markup-compatibility/2006">
          <mc:Choice Requires="x14">
            <control shapeId="4194" r:id="rId82" name="Check Box 98">
              <controlPr defaultSize="0" autoFill="0" autoLine="0" autoPict="0">
                <anchor moveWithCells="1">
                  <from>
                    <xdr:col>1</xdr:col>
                    <xdr:colOff>276225</xdr:colOff>
                    <xdr:row>79</xdr:row>
                    <xdr:rowOff>28575</xdr:rowOff>
                  </from>
                  <to>
                    <xdr:col>1</xdr:col>
                    <xdr:colOff>485775</xdr:colOff>
                    <xdr:row>79</xdr:row>
                    <xdr:rowOff>180975</xdr:rowOff>
                  </to>
                </anchor>
              </controlPr>
            </control>
          </mc:Choice>
        </mc:AlternateContent>
        <mc:AlternateContent xmlns:mc="http://schemas.openxmlformats.org/markup-compatibility/2006">
          <mc:Choice Requires="x14">
            <control shapeId="4174" r:id="rId83" name="Check Box 78">
              <controlPr defaultSize="0" autoFill="0" autoLine="0" autoPict="0">
                <anchor moveWithCells="1">
                  <from>
                    <xdr:col>1</xdr:col>
                    <xdr:colOff>266700</xdr:colOff>
                    <xdr:row>99</xdr:row>
                    <xdr:rowOff>19050</xdr:rowOff>
                  </from>
                  <to>
                    <xdr:col>1</xdr:col>
                    <xdr:colOff>476250</xdr:colOff>
                    <xdr:row>99</xdr:row>
                    <xdr:rowOff>171450</xdr:rowOff>
                  </to>
                </anchor>
              </controlPr>
            </control>
          </mc:Choice>
        </mc:AlternateContent>
        <mc:AlternateContent xmlns:mc="http://schemas.openxmlformats.org/markup-compatibility/2006">
          <mc:Choice Requires="x14">
            <control shapeId="4195" r:id="rId84" name="Check Box 99">
              <controlPr defaultSize="0" autoFill="0" autoLine="0" autoPict="0">
                <anchor moveWithCells="1">
                  <from>
                    <xdr:col>1</xdr:col>
                    <xdr:colOff>276225</xdr:colOff>
                    <xdr:row>75</xdr:row>
                    <xdr:rowOff>28575</xdr:rowOff>
                  </from>
                  <to>
                    <xdr:col>1</xdr:col>
                    <xdr:colOff>485775</xdr:colOff>
                    <xdr:row>75</xdr:row>
                    <xdr:rowOff>180975</xdr:rowOff>
                  </to>
                </anchor>
              </controlPr>
            </control>
          </mc:Choice>
        </mc:AlternateContent>
        <mc:AlternateContent xmlns:mc="http://schemas.openxmlformats.org/markup-compatibility/2006">
          <mc:Choice Requires="x14">
            <control shapeId="4196" r:id="rId85" name="Check Box 100">
              <controlPr defaultSize="0" autoFill="0" autoLine="0" autoPict="0">
                <anchor moveWithCells="1">
                  <from>
                    <xdr:col>1</xdr:col>
                    <xdr:colOff>266700</xdr:colOff>
                    <xdr:row>76</xdr:row>
                    <xdr:rowOff>28575</xdr:rowOff>
                  </from>
                  <to>
                    <xdr:col>1</xdr:col>
                    <xdr:colOff>476250</xdr:colOff>
                    <xdr:row>76</xdr:row>
                    <xdr:rowOff>180975</xdr:rowOff>
                  </to>
                </anchor>
              </controlPr>
            </control>
          </mc:Choice>
        </mc:AlternateContent>
        <mc:AlternateContent xmlns:mc="http://schemas.openxmlformats.org/markup-compatibility/2006">
          <mc:Choice Requires="x14">
            <control shapeId="4197" r:id="rId86" name="Check Box 101">
              <controlPr defaultSize="0" autoFill="0" autoLine="0" autoPict="0">
                <anchor moveWithCells="1">
                  <from>
                    <xdr:col>1</xdr:col>
                    <xdr:colOff>276225</xdr:colOff>
                    <xdr:row>39</xdr:row>
                    <xdr:rowOff>28575</xdr:rowOff>
                  </from>
                  <to>
                    <xdr:col>1</xdr:col>
                    <xdr:colOff>485775</xdr:colOff>
                    <xdr:row>39</xdr:row>
                    <xdr:rowOff>180975</xdr:rowOff>
                  </to>
                </anchor>
              </controlPr>
            </control>
          </mc:Choice>
        </mc:AlternateContent>
        <mc:AlternateContent xmlns:mc="http://schemas.openxmlformats.org/markup-compatibility/2006">
          <mc:Choice Requires="x14">
            <control shapeId="4198" r:id="rId87" name="Check Box 102">
              <controlPr defaultSize="0" autoFill="0" autoLine="0" autoPict="0">
                <anchor moveWithCells="1">
                  <from>
                    <xdr:col>1</xdr:col>
                    <xdr:colOff>266700</xdr:colOff>
                    <xdr:row>61</xdr:row>
                    <xdr:rowOff>28575</xdr:rowOff>
                  </from>
                  <to>
                    <xdr:col>1</xdr:col>
                    <xdr:colOff>476250</xdr:colOff>
                    <xdr:row>61</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9"/>
  <sheetViews>
    <sheetView workbookViewId="0"/>
  </sheetViews>
  <sheetFormatPr baseColWidth="10" defaultRowHeight="15.75"/>
  <cols>
    <col min="1" max="1" width="39.83203125" customWidth="1"/>
  </cols>
  <sheetData>
    <row r="1" spans="1:1" ht="53.25" customHeight="1"/>
    <row r="4" spans="1:1" ht="30">
      <c r="A4" s="29" t="s">
        <v>119</v>
      </c>
    </row>
    <row r="5" spans="1:1">
      <c r="A5" t="s">
        <v>18</v>
      </c>
    </row>
    <row r="6" spans="1:1">
      <c r="A6" t="s">
        <v>6</v>
      </c>
    </row>
    <row r="7" spans="1:1">
      <c r="A7" t="s">
        <v>5</v>
      </c>
    </row>
    <row r="8" spans="1:1">
      <c r="A8" t="s">
        <v>22</v>
      </c>
    </row>
    <row r="9" spans="1:1">
      <c r="A9" t="s">
        <v>139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F 1 P W D A 3 x 5 m l A A A A 9 Q A A A B I A H A B D b 2 5 m a W c v U G F j a 2 F n Z S 5 4 b W w g o h g A K K A U A A A A A A A A A A A A A A A A A A A A A A A A A A A A h Y 8 x D o I w A E W v Q r r T l m o M k l I G E y d J j C b G t S k F G q G Y t l j u 5 u C R v I I Y R d 0 c / / t v + P 9 + v d F s a J v g I o 1 V n U 5 B B D E I p B Z d o X S V g t 6 V Y Q w y R r d c n H g l g 1 H W N h l s k Y L a u X O C k P c e + h n s T I U I x h E 6 5 p u 9 q G X L w U d W / + V Q a e u 4 F h I w e n i N Y Q Q u F z C e E 4 g p m h j N l f 7 2 Z J z 7 b H 8 g X f W N 6 4 1 k p Q n X O 4 q m S N H 7 A n s A U E s D B B Q A A g A I A A R d T 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E X U 9 Y K I p H u A 4 A A A A R A A A A E w A c A E Z v c m 1 1 b G F z L 1 N l Y 3 R p b 2 4 x L m 0 g o h g A K K A U A A A A A A A A A A A A A A A A A A A A A A A A A A A A K 0 5 N L s n M z 1 M I h t C G 1 g B Q S w E C L Q A U A A I A C A A E X U 9 Y M D f H m a U A A A D 1 A A A A E g A A A A A A A A A A A A A A A A A A A A A A Q 2 9 u Z m l n L 1 B h Y 2 t h Z 2 U u e G 1 s U E s B A i 0 A F A A C A A g A B F 1 P W A / K 6 a u k A A A A 6 Q A A A B M A A A A A A A A A A A A A A A A A 8 Q A A A F t D b 2 5 0 Z W 5 0 X 1 R 5 c G V z X S 5 4 b W x Q S w E C L Q A U A A I A C A A E X U 9 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R 1 g u x D / g E S 7 e 3 W S 0 f Q G / w A A A A A C A A A A A A A D Z g A A w A A A A B A A A A D h i O h 3 1 R L 9 1 K 1 Z l Q w i i e P t A A A A A A S A A A C g A A A A E A A A A J s g t A Z i 9 / g 8 A H D q r F D R G b 9 Q A A A A X J P z C T o D K z P K p d Z 8 v Y G g G 9 d v L w Q O a M M K t h m F 3 x 4 E g b 9 N S b Y + X 8 U T c l + D B V W P T n L 9 v + A 8 j b z H J R z 4 i J z O 7 1 r f j n M l H 8 d B G J y F M t 5 D 6 r D S q Y k U A A A A y u A A + w J M g R A L A H i j 9 x k + F H d z s j s = < / D a t a M a s h u p > 
</file>

<file path=customXml/itemProps1.xml><?xml version="1.0" encoding="utf-8"?>
<ds:datastoreItem xmlns:ds="http://schemas.openxmlformats.org/officeDocument/2006/customXml" ds:itemID="{BE4B5948-0E20-492C-BEC5-628D919E6B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1- Critères d'agrément</vt:lpstr>
      <vt:lpstr>2- Complétude des rapports</vt:lpstr>
      <vt:lpstr>Choix de réponse</vt:lpstr>
      <vt:lpstr>'1- Critères d''agrément'!Choix</vt:lpstr>
      <vt:lpstr>'1- Critères d''agrément'!Zone_d_impression</vt:lpstr>
    </vt:vector>
  </TitlesOfParts>
  <Company>ASN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Auto-évaluation OA radon</dc:title>
  <dc:creator>ASN</dc:creator>
  <cp:lastModifiedBy>Annette Bernardi</cp:lastModifiedBy>
  <cp:lastPrinted>2024-03-04T18:46:41Z</cp:lastPrinted>
  <dcterms:created xsi:type="dcterms:W3CDTF">2023-10-18T13:04:44Z</dcterms:created>
  <dcterms:modified xsi:type="dcterms:W3CDTF">2024-04-07T08:41:53Z</dcterms:modified>
</cp:coreProperties>
</file>